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6B37FBD7-2DF2-4D9B-9641-F15F64DCFDA6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2023'!$B$486:$G$495</definedName>
    <definedName name="AMPLIACION">#REF!</definedName>
    <definedName name="ANALISIS">#REF!</definedName>
    <definedName name="APROBACION">#REF!</definedName>
    <definedName name="_xlnm.Print_Area" localSheetId="1">'Estadisticas 2023'!$A$1:$Q$651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77" i="130" l="1"/>
  <c r="H293" i="130"/>
  <c r="G293" i="130"/>
  <c r="H292" i="130"/>
  <c r="G292" i="130"/>
  <c r="H291" i="130"/>
  <c r="G291" i="130"/>
  <c r="H303" i="130"/>
  <c r="G303" i="130"/>
  <c r="F303" i="130"/>
  <c r="E303" i="130"/>
  <c r="C303" i="130"/>
  <c r="D303" i="130"/>
  <c r="M366" i="130" l="1"/>
  <c r="N366" i="130"/>
  <c r="K366" i="130"/>
  <c r="L366" i="130"/>
  <c r="G200" i="130" l="1"/>
  <c r="Y271" i="130" l="1"/>
  <c r="D230" i="130" l="1"/>
  <c r="C549" i="130" l="1"/>
  <c r="D549" i="130"/>
  <c r="G211" i="130" l="1"/>
  <c r="G210" i="130"/>
  <c r="D636" i="130" l="1"/>
  <c r="C636" i="130"/>
  <c r="D271" i="130" l="1"/>
  <c r="Y327" i="130" l="1"/>
  <c r="X327" i="130"/>
  <c r="D328" i="130"/>
  <c r="C328" i="130"/>
  <c r="E474" i="130" l="1"/>
  <c r="E443" i="130"/>
  <c r="Y272" i="130" l="1"/>
  <c r="D530" i="130" l="1"/>
  <c r="C230" i="130" l="1"/>
  <c r="C212" i="130" l="1"/>
  <c r="F549" i="130" l="1"/>
  <c r="E549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6" i="130"/>
  <c r="F366" i="130"/>
  <c r="H359" i="130" s="1"/>
  <c r="G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J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D450" i="130"/>
  <c r="H450" i="130"/>
  <c r="I450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5" i="130"/>
  <c r="J475" i="130"/>
  <c r="E476" i="130"/>
  <c r="J476" i="130"/>
  <c r="E477" i="130"/>
  <c r="J477" i="130"/>
  <c r="E478" i="130"/>
  <c r="J478" i="130"/>
  <c r="E479" i="130"/>
  <c r="J479" i="130"/>
  <c r="E480" i="130"/>
  <c r="J480" i="130"/>
  <c r="D481" i="130"/>
  <c r="H481" i="130"/>
  <c r="I481" i="130"/>
  <c r="E530" i="130"/>
  <c r="F530" i="130"/>
  <c r="C637" i="130"/>
  <c r="W628" i="130" l="1"/>
  <c r="X628" i="130"/>
  <c r="X629" i="130"/>
  <c r="X627" i="130"/>
  <c r="D118" i="130"/>
  <c r="D117" i="130"/>
  <c r="D114" i="130"/>
  <c r="D120" i="130"/>
  <c r="H343" i="130"/>
  <c r="H347" i="130"/>
  <c r="H351" i="130"/>
  <c r="D93" i="130"/>
  <c r="D116" i="130"/>
  <c r="D115" i="130"/>
  <c r="J481" i="130"/>
  <c r="D135" i="130"/>
  <c r="D163" i="130"/>
  <c r="D107" i="130"/>
  <c r="D119" i="130"/>
  <c r="J450" i="130"/>
  <c r="E450" i="130"/>
  <c r="H363" i="130"/>
  <c r="H358" i="130"/>
  <c r="E481" i="130"/>
  <c r="H355" i="130"/>
  <c r="D59" i="130"/>
  <c r="H362" i="130"/>
  <c r="H357" i="130"/>
  <c r="H354" i="130"/>
  <c r="H350" i="130"/>
  <c r="H346" i="130"/>
  <c r="H342" i="130"/>
  <c r="H365" i="130"/>
  <c r="H361" i="130"/>
  <c r="H353" i="130"/>
  <c r="H349" i="130"/>
  <c r="H345" i="130"/>
  <c r="H364" i="130"/>
  <c r="H360" i="130"/>
  <c r="H356" i="130"/>
  <c r="H352" i="130"/>
  <c r="H348" i="130"/>
  <c r="H344" i="130"/>
  <c r="D121" i="130" l="1"/>
  <c r="H366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6" i="130" l="1"/>
  <c r="E359" i="130" s="1"/>
  <c r="E342" i="130" l="1"/>
  <c r="E360" i="130"/>
  <c r="E344" i="130"/>
  <c r="E348" i="130"/>
  <c r="E352" i="130"/>
  <c r="E356" i="130"/>
  <c r="E364" i="130"/>
  <c r="E345" i="130"/>
  <c r="E349" i="130"/>
  <c r="E353" i="130"/>
  <c r="E361" i="130"/>
  <c r="E365" i="130"/>
  <c r="E346" i="130"/>
  <c r="E350" i="130"/>
  <c r="E354" i="130"/>
  <c r="E357" i="130"/>
  <c r="E362" i="130"/>
  <c r="E343" i="130"/>
  <c r="E347" i="130"/>
  <c r="E351" i="130"/>
  <c r="E355" i="130"/>
  <c r="E358" i="130"/>
  <c r="E363" i="130"/>
  <c r="E366" i="130" l="1"/>
  <c r="Y147" i="130"/>
  <c r="C146" i="130" l="1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<sst xmlns="http://schemas.openxmlformats.org/spreadsheetml/2006/main" count="2002" uniqueCount="526">
  <si>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</si>
  <si>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</si>
  <si>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</si>
  <si>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</si>
  <si>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</si>
  <si>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</si>
  <si>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</si>
  <si>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</si>
  <si>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</si>
  <si>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</si>
  <si>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</si>
  <si>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</si>
  <si>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</si>
  <si>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</si>
  <si>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</si>
  <si>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</si>
  <si>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</si>
  <si>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</si>
  <si>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</si>
  <si>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</si>
  <si>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</si>
  <si>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</si>
  <si>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</si>
  <si>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</si>
  <si>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</si>
  <si>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</si>
  <si>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</si>
  <si>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</si>
  <si>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</si>
  <si>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</si>
  <si>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</si>
  <si>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</si>
  <si>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</si>
  <si>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</si>
  <si>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</si>
  <si>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</si>
  <si>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</si>
  <si>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</si>
  <si>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</si>
  <si>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</si>
  <si>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</si>
  <si>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</si>
  <si>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</si>
  <si>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</si>
  <si>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</si>
  <si>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</si>
  <si>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</si>
  <si>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</si>
  <si>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</si>
  <si>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</si>
  <si>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</si>
  <si>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</si>
  <si>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</si>
  <si>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</si>
  <si>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</si>
  <si>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</si>
  <si>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</si>
  <si>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</si>
  <si>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</si>
  <si>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</si>
  <si>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</si>
  <si>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</si>
  <si>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</si>
  <si>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</si>
  <si>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</si>
  <si>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</si>
  <si>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</si>
  <si>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</si>
  <si>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</si>
  <si>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</si>
  <si>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</si>
  <si>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</si>
  <si>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</si>
  <si>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</si>
  <si>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</si>
  <si>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</si>
  <si>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</si>
  <si>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</si>
  <si>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</si>
  <si>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</si>
  <si>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</si>
  <si>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</si>
  <si>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</si>
  <si>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</si>
  <si>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</si>
  <si>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</si>
  <si>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</si>
  <si>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</si>
  <si>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</si>
  <si>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</si>
  <si>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</si>
  <si>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</si>
  <si>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</si>
  <si>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</si>
  <si>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</si>
  <si>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</si>
  <si>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</si>
  <si>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</si>
  <si>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</si>
  <si>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</si>
  <si>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</si>
  <si>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</si>
  <si>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</si>
  <si>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</si>
  <si>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</si>
  <si>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</si>
  <si>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</si>
  <si>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</si>
  <si>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</si>
  <si>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</si>
  <si>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</si>
  <si>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</si>
  <si>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</si>
  <si>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</si>
  <si>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</si>
  <si>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</si>
  <si>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</si>
  <si>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</si>
  <si>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</si>
  <si>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</si>
  <si>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</si>
  <si>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</si>
  <si>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</si>
  <si>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</si>
  <si>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</si>
  <si>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</si>
  <si>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</si>
  <si>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</si>
  <si>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</si>
  <si>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</si>
  <si>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</si>
  <si>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</si>
  <si>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</si>
  <si>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</si>
  <si>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</si>
  <si>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</si>
  <si>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</si>
  <si>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</si>
  <si>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</si>
  <si>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</si>
  <si>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</si>
  <si>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</si>
  <si>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</si>
  <si>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</si>
  <si>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</si>
  <si>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</si>
  <si>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</si>
  <si>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</si>
  <si>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</si>
  <si>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</si>
  <si>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</si>
  <si>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</si>
  <si>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</si>
  <si>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</si>
  <si>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</si>
  <si>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</si>
  <si>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</si>
  <si>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</si>
  <si>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</si>
  <si>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</si>
  <si>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</si>
  <si>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</si>
  <si>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</si>
  <si>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</si>
  <si>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</si>
  <si>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</si>
  <si>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</si>
  <si>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</si>
  <si>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</si>
  <si>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</si>
  <si>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</si>
  <si>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</si>
  <si>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</si>
  <si>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</si>
  <si>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</si>
  <si>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</si>
  <si>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</si>
  <si>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</si>
  <si>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</si>
  <si>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</si>
  <si>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</si>
  <si>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</si>
  <si>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</si>
  <si>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</si>
  <si>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</si>
  <si>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</si>
  <si>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</si>
  <si>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</si>
  <si>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</si>
  <si>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</si>
  <si>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</si>
  <si>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</si>
  <si>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</si>
  <si>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</si>
  <si>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</si>
  <si>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</si>
  <si>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</si>
  <si>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</si>
  <si>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</si>
  <si>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</si>
  <si>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</si>
  <si>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</si>
  <si>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</si>
  <si>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</si>
  <si>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</si>
  <si>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</si>
  <si>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</si>
  <si>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</si>
  <si>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</si>
  <si>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</si>
  <si>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</si>
  <si>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</si>
  <si>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</si>
  <si>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</si>
  <si>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</si>
  <si>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</si>
  <si>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</si>
  <si>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</si>
  <si>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</si>
  <si>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</si>
  <si>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</si>
  <si>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</si>
  <si>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</si>
  <si>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</si>
  <si>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</si>
  <si>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</si>
  <si>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</si>
  <si>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</si>
  <si>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</si>
  <si>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</si>
  <si>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</si>
  <si>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</si>
  <si>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</si>
  <si>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</si>
  <si>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</si>
  <si>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</si>
  <si>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</si>
  <si>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</si>
  <si>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</si>
  <si>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</si>
  <si>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</si>
  <si>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</si>
  <si>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</si>
  <si>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</si>
  <si>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</si>
  <si>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</si>
  <si>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</si>
  <si>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</si>
  <si>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</si>
  <si>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</si>
  <si>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</si>
  <si>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</si>
  <si>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</si>
  <si>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</si>
  <si>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</si>
  <si>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</si>
  <si>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</si>
  <si>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</si>
  <si>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</si>
  <si>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</si>
  <si>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</si>
  <si>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</si>
  <si>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</si>
  <si>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</si>
  <si>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</si>
  <si>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</si>
  <si>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</si>
  <si>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</si>
  <si>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</si>
  <si>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</si>
  <si>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</si>
  <si>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</si>
  <si>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</si>
  <si>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</si>
  <si>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</si>
  <si>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</si>
  <si>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</si>
  <si>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</si>
  <si>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</si>
  <si>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</si>
  <si>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</si>
  <si>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</si>
  <si>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</si>
  <si>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</si>
  <si>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</si>
  <si>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</si>
  <si>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</si>
  <si>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</si>
  <si>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</si>
  <si>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</si>
  <si>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</si>
  <si>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</si>
  <si>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</si>
  <si>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</si>
  <si>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</si>
  <si>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</si>
  <si>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</si>
  <si>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</si>
  <si>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</si>
  <si>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</si>
  <si>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</si>
  <si>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</si>
  <si>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</si>
  <si>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MRT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</si>
  <si>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</si>
  <si>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</si>
  <si>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</si>
  <si>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</si>
  <si>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</si>
  <si>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</si>
  <si>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</si>
  <si>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</si>
  <si>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</si>
  <si>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t>PUERTO JIMÉNEZ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</si>
  <si>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</si>
  <si>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</si>
  <si>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</si>
  <si>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</si>
  <si>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NANDAYURE</t>
  </si>
  <si>
    <t>CORREDOR</t>
  </si>
  <si>
    <t>EL CAIRO</t>
  </si>
  <si>
    <t>2021-12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</si>
  <si>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</si>
  <si>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</si>
  <si>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</si>
  <si>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</si>
  <si>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</si>
  <si>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</si>
  <si>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</si>
  <si>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</si>
  <si>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</si>
  <si>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</si>
  <si>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</si>
  <si>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20. Ejecución Presupuesto 2022 - Por programa de financiamiento</t>
  </si>
  <si>
    <t>LA CRUZ</t>
  </si>
  <si>
    <t>SANTA CECILIA</t>
  </si>
  <si>
    <t>LA PALMERA</t>
  </si>
  <si>
    <t>SAN ISIDRO</t>
  </si>
  <si>
    <t>2022-02</t>
  </si>
  <si>
    <t>2022-03</t>
  </si>
  <si>
    <t>POCORA</t>
  </si>
  <si>
    <t>PUERTO VIEJO</t>
  </si>
  <si>
    <t>GUAYCARÁ</t>
  </si>
  <si>
    <t>GUTIERREZ BRAUN</t>
  </si>
  <si>
    <t>ESPARZA</t>
  </si>
  <si>
    <t>QUEPOS</t>
  </si>
  <si>
    <t>2022-04</t>
  </si>
  <si>
    <t>COOPEGRECIA R.L.</t>
  </si>
  <si>
    <t>SANTIAGO</t>
  </si>
  <si>
    <t>SAN MATEO</t>
  </si>
  <si>
    <t>2022-05</t>
  </si>
  <si>
    <t>MOGOTE</t>
  </si>
  <si>
    <t>SAN MIGUEL</t>
  </si>
  <si>
    <t>EL GENERAL</t>
  </si>
  <si>
    <t>BARRANCA</t>
  </si>
  <si>
    <t>BATÁN</t>
  </si>
  <si>
    <t>DUACARÍ</t>
  </si>
  <si>
    <t>SAN JUAN</t>
  </si>
  <si>
    <t>ZARCERO</t>
  </si>
  <si>
    <t>CARRANDI</t>
  </si>
  <si>
    <t>2022-06</t>
  </si>
  <si>
    <t>LA UNIÓN</t>
  </si>
  <si>
    <t>MONTES DE ORO</t>
  </si>
  <si>
    <t>HOJANCHA</t>
  </si>
  <si>
    <t>PALMAR</t>
  </si>
  <si>
    <t>PAQUERA</t>
  </si>
  <si>
    <t>PAVÓN</t>
  </si>
  <si>
    <t>PALMARES</t>
  </si>
  <si>
    <t>VALLE LA ESTRELLA</t>
  </si>
  <si>
    <t>BRATSI</t>
  </si>
  <si>
    <t>MATAMA</t>
  </si>
  <si>
    <t>RÍO JIMÉNEZ</t>
  </si>
  <si>
    <t>CONCEPCIÓN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</si>
  <si>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</si>
  <si>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</si>
  <si>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</si>
  <si>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</si>
  <si>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</si>
  <si>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2022-07</t>
  </si>
  <si>
    <t>2022-08</t>
  </si>
  <si>
    <t>2022-09</t>
  </si>
  <si>
    <t>LEÓN CORTÉS CASTRO</t>
  </si>
  <si>
    <t>MACACONA</t>
  </si>
  <si>
    <t>DELICIAS</t>
  </si>
  <si>
    <t>TACARES</t>
  </si>
  <si>
    <t>TEMPATE</t>
  </si>
  <si>
    <t>JUAN VIÑAS</t>
  </si>
  <si>
    <t>LA VIRGEN</t>
  </si>
  <si>
    <t>ABANGARES</t>
  </si>
  <si>
    <t>LAS JUNTAS</t>
  </si>
  <si>
    <t>NARANJITO</t>
  </si>
  <si>
    <t>VOLIO</t>
  </si>
  <si>
    <t>SAN GABRIEL</t>
  </si>
  <si>
    <t>SAN LORENZO</t>
  </si>
  <si>
    <t>2022-10</t>
  </si>
  <si>
    <t>2022-11</t>
  </si>
  <si>
    <t>PURRAL</t>
  </si>
  <si>
    <t>CANALETE</t>
  </si>
  <si>
    <t>MORA</t>
  </si>
  <si>
    <t>TABARCIA</t>
  </si>
  <si>
    <t>PALMIRA</t>
  </si>
  <si>
    <t>PLATANARES</t>
  </si>
  <si>
    <t>KATIRA</t>
  </si>
  <si>
    <t>AGUABUENA</t>
  </si>
  <si>
    <t>MONTE VERDE</t>
  </si>
  <si>
    <t>SIERRA</t>
  </si>
  <si>
    <t>CHACARITA</t>
  </si>
  <si>
    <t>VUELTA DE JORCO</t>
  </si>
  <si>
    <t>SAN IGNACIO</t>
  </si>
  <si>
    <t>RIVAS</t>
  </si>
  <si>
    <t>LA GARITA</t>
  </si>
  <si>
    <t>CANOAS</t>
  </si>
  <si>
    <t>TARRAZÚ</t>
  </si>
  <si>
    <t>SAN MARCOS</t>
  </si>
  <si>
    <t>EL AMPARO</t>
  </si>
  <si>
    <t>SANTA ROSA</t>
  </si>
  <si>
    <t>PITTIER</t>
  </si>
  <si>
    <t>VÁZQUEZ DE CORONADO</t>
  </si>
  <si>
    <t>FRAILES</t>
  </si>
  <si>
    <t>SANTA RITA</t>
  </si>
  <si>
    <t>PIEDADES NORTE</t>
  </si>
  <si>
    <t>VOLCÁN</t>
  </si>
  <si>
    <t>POTRERO GRANDE</t>
  </si>
  <si>
    <t>SÁMARA</t>
  </si>
  <si>
    <t>SANTA ELENA</t>
  </si>
  <si>
    <t>ESPÍRITU SANTO</t>
  </si>
  <si>
    <t>LA CUESTA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</si>
  <si>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</si>
  <si>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</si>
  <si>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</si>
  <si>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</si>
  <si>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20. Ejecución Presupuesto 2023 - Por programa de financiamiento</t>
  </si>
  <si>
    <t>FEBRERO</t>
  </si>
  <si>
    <t>MARZO</t>
  </si>
  <si>
    <t>LA SUIZA</t>
  </si>
  <si>
    <t>SANTA TERESITA</t>
  </si>
  <si>
    <t>PAVONES</t>
  </si>
  <si>
    <t>SAN PEDRO</t>
  </si>
  <si>
    <t>MONTERREY</t>
  </si>
  <si>
    <t>SAN JORGE</t>
  </si>
  <si>
    <t>DULCE NOMBRE</t>
  </si>
  <si>
    <t>EL GUARCO</t>
  </si>
  <si>
    <t>EL TEJAR</t>
  </si>
  <si>
    <t>PACUARITO</t>
  </si>
  <si>
    <t>FLORIDA</t>
  </si>
  <si>
    <t>ALEGRÍA</t>
  </si>
  <si>
    <t>HATILLO</t>
  </si>
  <si>
    <t>JESÚS MARÍA</t>
  </si>
  <si>
    <t>AGUAS CLARAS</t>
  </si>
  <si>
    <t>BIJAGUA</t>
  </si>
  <si>
    <t>YOLILLAL</t>
  </si>
  <si>
    <t>BELÉN</t>
  </si>
  <si>
    <t>BAHÍA BALLENA</t>
  </si>
  <si>
    <t>PEJIBAYE</t>
  </si>
  <si>
    <t>PÁRAMO</t>
  </si>
  <si>
    <t>BOLÍVAR</t>
  </si>
  <si>
    <t>CACHÍ</t>
  </si>
  <si>
    <t>LEPANTO</t>
  </si>
  <si>
    <t>CHÁNGUENA</t>
  </si>
  <si>
    <t>BRUNKA</t>
  </si>
  <si>
    <t>MERCEDES</t>
  </si>
  <si>
    <t>LABRADOR</t>
  </si>
  <si>
    <t>ZARAGOZA</t>
  </si>
  <si>
    <t>CARMEN</t>
  </si>
  <si>
    <t>CABECERAS</t>
  </si>
  <si>
    <t>CAÑO NEGRO</t>
  </si>
  <si>
    <t>ALFARO</t>
  </si>
  <si>
    <t>GUACIMAL</t>
  </si>
  <si>
    <t>GUADALUPE O ARENILLA</t>
  </si>
  <si>
    <t>MORAVIA</t>
  </si>
  <si>
    <t>LA TRINIDAD</t>
  </si>
  <si>
    <t>TAMBOR</t>
  </si>
  <si>
    <t>GUADALUPE</t>
  </si>
  <si>
    <t>COLORADO</t>
  </si>
  <si>
    <t>SIERPE</t>
  </si>
  <si>
    <t>ATENAS</t>
  </si>
  <si>
    <t>BUENAVISTA</t>
  </si>
  <si>
    <t>CAÑAS DULCES</t>
  </si>
  <si>
    <t>Del 01 de Enero al 31 de Marzo de 2023</t>
  </si>
  <si>
    <t>21. Bonos Formalizados Población LGTBI Por Propósito en el  mes de Marzo de 2023</t>
  </si>
  <si>
    <t>POSTULADOS ORDINARIOS  DEL 01/01/2023 AL 31/03/2023</t>
  </si>
  <si>
    <t>POSTULADOS ART 59  DEL 01/01/2023 AL 31/03/2023</t>
  </si>
  <si>
    <t>01/01/2023 al 31/03/2023</t>
  </si>
  <si>
    <t>01/01/2022 al 31/03/2022</t>
  </si>
  <si>
    <t>Formalizados Marzo 2023</t>
  </si>
  <si>
    <t>Formalizados Marzo 2022</t>
  </si>
  <si>
    <t>AL 31 DE MARZO 2023</t>
  </si>
  <si>
    <t>EMITIDOS DEL 01/01/2023 AL 31/03/2023</t>
  </si>
  <si>
    <t>FORMALIZADOS DEL 01/01/2023 AL 31/03/2023</t>
  </si>
  <si>
    <t>EMITIDOS DEL 01/01/2022 AL 31/03/2022</t>
  </si>
  <si>
    <t>FORMALIZADOS DEL 01/01/2022 AL 31/03/2022</t>
  </si>
  <si>
    <t>AL 31 DE MARZO 2022</t>
  </si>
  <si>
    <t>Acumulado: del 01/01/2023 al 31/03/2023</t>
  </si>
  <si>
    <t>Acumulado: del 01/01/2022 al 31/03/2022</t>
  </si>
  <si>
    <t xml:space="preserve">TOTAL </t>
  </si>
  <si>
    <t>CASOS</t>
  </si>
  <si>
    <t xml:space="preserve">MONTO </t>
  </si>
  <si>
    <t>REVENTAZÓN</t>
  </si>
  <si>
    <t>PALMITOS</t>
  </si>
  <si>
    <t>LIMONCITO</t>
  </si>
  <si>
    <t>SAN JUAN GRANDE</t>
  </si>
  <si>
    <t>TRES EQUIS</t>
  </si>
  <si>
    <t>PAVAS</t>
  </si>
  <si>
    <t>DOTA</t>
  </si>
  <si>
    <t>SANTA MARÍA</t>
  </si>
  <si>
    <t>TRONADORA</t>
  </si>
  <si>
    <t>ÁNGELES</t>
  </si>
  <si>
    <t>EL MASTATE</t>
  </si>
  <si>
    <t>LA CEIBA</t>
  </si>
  <si>
    <t>RÍO BLANCO</t>
  </si>
  <si>
    <t>SIXAOLA</t>
  </si>
  <si>
    <t>IPÍS</t>
  </si>
  <si>
    <t>PALMICHAL</t>
  </si>
  <si>
    <t>COTE</t>
  </si>
  <si>
    <t>LLANOS DE SANTA LUCÍA</t>
  </si>
  <si>
    <t>TUCURRIQUE</t>
  </si>
  <si>
    <t>RÍO NARANJO</t>
  </si>
  <si>
    <t>MIRAMAR</t>
  </si>
  <si>
    <t>PATALILLO</t>
  </si>
  <si>
    <t>ULLOA</t>
  </si>
  <si>
    <t>LAGUNA</t>
  </si>
  <si>
    <t>RÍO NUEVO</t>
  </si>
  <si>
    <t>MANZANILLO</t>
  </si>
  <si>
    <t>VEINTISIETE DE ABRIL</t>
  </si>
  <si>
    <t>BEJUCO</t>
  </si>
  <si>
    <t>CHOMES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</si>
</sst>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6" formatCode="_(* #,##0\ \ ;_(* \(#,##0\);_(* &quot;-&quot;_);_(@_)"/>
    <numFmt numFmtId="217" formatCode="_-[$₡-140A]* #,##0.00_-;\-[$₡-140A]* #,##0.00_-;_-[$₡-140A]* &quot;-&quot;??_-;_-@_-"/>
    <numFmt numFmtId="221" formatCode="&quot;₡&quot;#,##0.00;[Red]&quot;₡&quot;#,##0.00"/>
    <numFmt numFmtId="226" formatCode="_(* #,##0.0000_);_(* \(#,##0.0000\);_(* &quot;-&quot;??_);_(@_)"/>
  </numFmts>
  <fonts count="32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339">
    <xf numFmtId="0" fontId="0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233" fillId="0" borderId="0"/>
    <xf numFmtId="191" fontId="233" fillId="0" borderId="0" applyFont="0" applyFill="0" applyBorder="0" applyAlignment="0" applyProtection="0"/>
    <xf numFmtId="168" fontId="233" fillId="0" borderId="0" applyFon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0" fontId="231" fillId="0" borderId="0"/>
    <xf numFmtId="0" fontId="227" fillId="0" borderId="0"/>
    <xf numFmtId="181" fontId="230" fillId="0" borderId="0" applyFont="0" applyFill="0" applyBorder="0" applyAlignment="0" applyProtection="0"/>
    <xf numFmtId="0" fontId="226" fillId="0" borderId="0"/>
    <xf numFmtId="0" fontId="225" fillId="0" borderId="0"/>
    <xf numFmtId="168" fontId="225" fillId="0" borderId="0" applyFont="0" applyFill="0" applyBorder="0" applyAlignment="0" applyProtection="0"/>
    <xf numFmtId="0" fontId="229" fillId="0" borderId="0"/>
    <xf numFmtId="0" fontId="224" fillId="0" borderId="0"/>
    <xf numFmtId="0" fontId="223" fillId="0" borderId="0"/>
    <xf numFmtId="0" fontId="222" fillId="0" borderId="0"/>
    <xf numFmtId="168" fontId="222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0" fontId="221" fillId="0" borderId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230" fillId="0" borderId="0"/>
    <xf numFmtId="191" fontId="230" fillId="0" borderId="0" applyFont="0" applyFill="0" applyBorder="0" applyAlignment="0" applyProtection="0"/>
    <xf numFmtId="168" fontId="230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40" fillId="0" borderId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23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0" fontId="217" fillId="0" borderId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0" fontId="231" fillId="0" borderId="0"/>
    <xf numFmtId="0" fontId="214" fillId="0" borderId="0"/>
    <xf numFmtId="9" fontId="230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0" fontId="211" fillId="0" borderId="0"/>
    <xf numFmtId="0" fontId="230" fillId="0" borderId="0"/>
    <xf numFmtId="0" fontId="241" fillId="0" borderId="0"/>
    <xf numFmtId="0" fontId="210" fillId="0" borderId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3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30" fillId="0" borderId="0"/>
    <xf numFmtId="0" fontId="209" fillId="0" borderId="0"/>
    <xf numFmtId="168" fontId="209" fillId="0" borderId="0" applyFont="0" applyFill="0" applyBorder="0" applyAlignment="0" applyProtection="0"/>
    <xf numFmtId="0" fontId="241" fillId="0" borderId="0"/>
    <xf numFmtId="0" fontId="208" fillId="0" borderId="0"/>
    <xf numFmtId="168" fontId="208" fillId="0" borderId="0" applyFont="0" applyFill="0" applyBorder="0" applyAlignment="0" applyProtection="0"/>
    <xf numFmtId="0" fontId="242" fillId="0" borderId="0"/>
    <xf numFmtId="0" fontId="207" fillId="0" borderId="0"/>
    <xf numFmtId="0" fontId="243" fillId="0" borderId="0"/>
    <xf numFmtId="0" fontId="206" fillId="0" borderId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0" fontId="202" fillId="0" borderId="0"/>
    <xf numFmtId="168" fontId="202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30" fillId="0" borderId="0"/>
    <xf numFmtId="0" fontId="202" fillId="0" borderId="0"/>
    <xf numFmtId="168" fontId="202" fillId="0" borderId="0" applyFont="0" applyFill="0" applyBorder="0" applyAlignment="0" applyProtection="0"/>
    <xf numFmtId="0" fontId="230" fillId="0" borderId="0"/>
    <xf numFmtId="0" fontId="202" fillId="0" borderId="0"/>
    <xf numFmtId="0" fontId="230" fillId="0" borderId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46" fillId="0" borderId="0"/>
    <xf numFmtId="0" fontId="199" fillId="0" borderId="0"/>
    <xf numFmtId="0" fontId="198" fillId="0" borderId="0"/>
    <xf numFmtId="0" fontId="247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230" fillId="0" borderId="0"/>
    <xf numFmtId="0" fontId="197" fillId="0" borderId="0"/>
    <xf numFmtId="0" fontId="197" fillId="0" borderId="0"/>
    <xf numFmtId="0" fontId="230" fillId="0" borderId="0"/>
    <xf numFmtId="168" fontId="197" fillId="0" borderId="0" applyFont="0" applyFill="0" applyBorder="0" applyAlignment="0" applyProtection="0"/>
    <xf numFmtId="0" fontId="196" fillId="0" borderId="0"/>
    <xf numFmtId="167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95" fillId="0" borderId="0"/>
    <xf numFmtId="167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7" fontId="193" fillId="0" borderId="0" applyFont="0" applyFill="0" applyBorder="0" applyAlignment="0" applyProtection="0"/>
    <xf numFmtId="0" fontId="192" fillId="0" borderId="0"/>
    <xf numFmtId="167" fontId="192" fillId="0" borderId="0" applyFont="0" applyFill="0" applyBorder="0" applyAlignment="0" applyProtection="0"/>
    <xf numFmtId="0" fontId="191" fillId="0" borderId="0"/>
    <xf numFmtId="167" fontId="191" fillId="0" borderId="0" applyFont="0" applyFill="0" applyBorder="0" applyAlignment="0" applyProtection="0"/>
    <xf numFmtId="0" fontId="190" fillId="0" borderId="0"/>
    <xf numFmtId="0" fontId="190" fillId="0" borderId="0"/>
    <xf numFmtId="167" fontId="190" fillId="0" borderId="0" applyFont="0" applyFill="0" applyBorder="0" applyAlignment="0" applyProtection="0"/>
    <xf numFmtId="0" fontId="189" fillId="0" borderId="0"/>
    <xf numFmtId="0" fontId="188" fillId="0" borderId="0"/>
    <xf numFmtId="0" fontId="248" fillId="0" borderId="0"/>
    <xf numFmtId="0" fontId="187" fillId="0" borderId="0"/>
    <xf numFmtId="167" fontId="187" fillId="0" borderId="0" applyFont="0" applyFill="0" applyBorder="0" applyAlignment="0" applyProtection="0"/>
    <xf numFmtId="0" fontId="186" fillId="0" borderId="0"/>
    <xf numFmtId="0" fontId="185" fillId="0" borderId="0"/>
    <xf numFmtId="0" fontId="184" fillId="0" borderId="0"/>
    <xf numFmtId="167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0" fontId="180" fillId="0" borderId="0"/>
    <xf numFmtId="167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7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0" fontId="180" fillId="0" borderId="0"/>
    <xf numFmtId="0" fontId="230" fillId="0" borderId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79" fillId="0" borderId="0"/>
    <xf numFmtId="167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7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6" fillId="0" borderId="0"/>
    <xf numFmtId="167" fontId="176" fillId="0" borderId="0" applyFont="0" applyFill="0" applyBorder="0" applyAlignment="0" applyProtection="0"/>
    <xf numFmtId="0" fontId="231" fillId="0" borderId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167" fontId="174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167" fontId="173" fillId="0" borderId="0" applyFont="0" applyFill="0" applyBorder="0" applyAlignment="0" applyProtection="0"/>
    <xf numFmtId="0" fontId="172" fillId="0" borderId="0"/>
    <xf numFmtId="167" fontId="172" fillId="0" borderId="0" applyFont="0" applyFill="0" applyBorder="0" applyAlignment="0" applyProtection="0"/>
    <xf numFmtId="167" fontId="172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167" fontId="171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8" fillId="0" borderId="0"/>
    <xf numFmtId="0" fontId="167" fillId="0" borderId="0"/>
    <xf numFmtId="167" fontId="167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2" fillId="0" borderId="0"/>
    <xf numFmtId="0" fontId="232" fillId="4" borderId="0" applyNumberFormat="0" applyBorder="0" applyAlignment="0" applyProtection="0"/>
    <xf numFmtId="0" fontId="232" fillId="5" borderId="0" applyNumberFormat="0" applyBorder="0" applyAlignment="0" applyProtection="0"/>
    <xf numFmtId="0" fontId="232" fillId="6" borderId="0" applyNumberFormat="0" applyBorder="0" applyAlignment="0" applyProtection="0"/>
    <xf numFmtId="0" fontId="232" fillId="7" borderId="0" applyNumberFormat="0" applyBorder="0" applyAlignment="0" applyProtection="0"/>
    <xf numFmtId="0" fontId="232" fillId="8" borderId="0" applyNumberFormat="0" applyBorder="0" applyAlignment="0" applyProtection="0"/>
    <xf numFmtId="0" fontId="232" fillId="9" borderId="0" applyNumberFormat="0" applyBorder="0" applyAlignment="0" applyProtection="0"/>
    <xf numFmtId="0" fontId="232" fillId="10" borderId="0" applyNumberFormat="0" applyBorder="0" applyAlignment="0" applyProtection="0"/>
    <xf numFmtId="0" fontId="232" fillId="11" borderId="0" applyNumberFormat="0" applyBorder="0" applyAlignment="0" applyProtection="0"/>
    <xf numFmtId="0" fontId="232" fillId="6" borderId="0" applyNumberFormat="0" applyBorder="0" applyAlignment="0" applyProtection="0"/>
    <xf numFmtId="0" fontId="232" fillId="9" borderId="0" applyNumberFormat="0" applyBorder="0" applyAlignment="0" applyProtection="0"/>
    <xf numFmtId="0" fontId="232" fillId="12" borderId="0" applyNumberFormat="0" applyBorder="0" applyAlignment="0" applyProtection="0"/>
    <xf numFmtId="0" fontId="250" fillId="13" borderId="0" applyNumberFormat="0" applyBorder="0" applyAlignment="0" applyProtection="0"/>
    <xf numFmtId="0" fontId="250" fillId="10" borderId="0" applyNumberFormat="0" applyBorder="0" applyAlignment="0" applyProtection="0"/>
    <xf numFmtId="0" fontId="250" fillId="11" borderId="0" applyNumberFormat="0" applyBorder="0" applyAlignment="0" applyProtection="0"/>
    <xf numFmtId="0" fontId="250" fillId="14" borderId="0" applyNumberFormat="0" applyBorder="0" applyAlignment="0" applyProtection="0"/>
    <xf numFmtId="0" fontId="250" fillId="15" borderId="0" applyNumberFormat="0" applyBorder="0" applyAlignment="0" applyProtection="0"/>
    <xf numFmtId="0" fontId="250" fillId="16" borderId="0" applyNumberFormat="0" applyBorder="0" applyAlignment="0" applyProtection="0"/>
    <xf numFmtId="0" fontId="251" fillId="17" borderId="0" applyNumberFormat="0" applyBorder="0" applyAlignment="0" applyProtection="0"/>
    <xf numFmtId="0" fontId="252" fillId="18" borderId="21" applyNumberFormat="0" applyAlignment="0" applyProtection="0"/>
    <xf numFmtId="0" fontId="253" fillId="19" borderId="22" applyNumberFormat="0" applyAlignment="0" applyProtection="0"/>
    <xf numFmtId="0" fontId="254" fillId="0" borderId="23" applyNumberFormat="0" applyFill="0" applyAlignment="0" applyProtection="0"/>
    <xf numFmtId="0" fontId="255" fillId="0" borderId="0" applyNumberFormat="0" applyFill="0" applyBorder="0" applyAlignment="0" applyProtection="0"/>
    <xf numFmtId="0" fontId="250" fillId="20" borderId="0" applyNumberFormat="0" applyBorder="0" applyAlignment="0" applyProtection="0"/>
    <xf numFmtId="0" fontId="250" fillId="21" borderId="0" applyNumberFormat="0" applyBorder="0" applyAlignment="0" applyProtection="0"/>
    <xf numFmtId="0" fontId="250" fillId="22" borderId="0" applyNumberFormat="0" applyBorder="0" applyAlignment="0" applyProtection="0"/>
    <xf numFmtId="0" fontId="250" fillId="14" borderId="0" applyNumberFormat="0" applyBorder="0" applyAlignment="0" applyProtection="0"/>
    <xf numFmtId="0" fontId="250" fillId="15" borderId="0" applyNumberFormat="0" applyBorder="0" applyAlignment="0" applyProtection="0"/>
    <xf numFmtId="0" fontId="250" fillId="23" borderId="0" applyNumberFormat="0" applyBorder="0" applyAlignment="0" applyProtection="0"/>
    <xf numFmtId="0" fontId="256" fillId="8" borderId="21" applyNumberFormat="0" applyAlignment="0" applyProtection="0"/>
    <xf numFmtId="0" fontId="257" fillId="5" borderId="0" applyNumberFormat="0" applyBorder="0" applyAlignment="0" applyProtection="0"/>
    <xf numFmtId="0" fontId="258" fillId="24" borderId="0" applyNumberFormat="0" applyBorder="0" applyAlignment="0" applyProtection="0"/>
    <xf numFmtId="0" fontId="230" fillId="25" borderId="20" applyNumberFormat="0" applyFont="0" applyAlignment="0" applyProtection="0"/>
    <xf numFmtId="0" fontId="259" fillId="18" borderId="24" applyNumberFormat="0" applyAlignment="0" applyProtection="0"/>
    <xf numFmtId="0" fontId="260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2" fillId="0" borderId="25" applyNumberFormat="0" applyFill="0" applyAlignment="0" applyProtection="0"/>
    <xf numFmtId="0" fontId="263" fillId="0" borderId="26" applyNumberFormat="0" applyFill="0" applyAlignment="0" applyProtection="0"/>
    <xf numFmtId="0" fontId="255" fillId="0" borderId="27" applyNumberFormat="0" applyFill="0" applyAlignment="0" applyProtection="0"/>
    <xf numFmtId="0" fontId="264" fillId="0" borderId="0" applyNumberFormat="0" applyFill="0" applyBorder="0" applyAlignment="0" applyProtection="0"/>
    <xf numFmtId="0" fontId="265" fillId="0" borderId="28" applyNumberFormat="0" applyFill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266" fillId="0" borderId="0"/>
    <xf numFmtId="168" fontId="266" fillId="0" borderId="0" applyFont="0" applyFill="0" applyBorder="0" applyAlignment="0" applyProtection="0"/>
    <xf numFmtId="0" fontId="158" fillId="0" borderId="0"/>
    <xf numFmtId="0" fontId="158" fillId="0" borderId="0"/>
    <xf numFmtId="9" fontId="266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1" fillId="0" borderId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231" fillId="0" borderId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231" fillId="0" borderId="0"/>
    <xf numFmtId="0" fontId="146" fillId="0" borderId="0"/>
    <xf numFmtId="167" fontId="146" fillId="0" borderId="0" applyFont="0" applyFill="0" applyBorder="0" applyAlignment="0" applyProtection="0"/>
    <xf numFmtId="0" fontId="145" fillId="0" borderId="0"/>
    <xf numFmtId="0" fontId="267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3" fillId="0" borderId="0"/>
    <xf numFmtId="0" fontId="268" fillId="0" borderId="0"/>
    <xf numFmtId="0" fontId="143" fillId="0" borderId="0"/>
    <xf numFmtId="0" fontId="142" fillId="0" borderId="0"/>
    <xf numFmtId="168" fontId="142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230" fillId="25" borderId="30" applyNumberFormat="0" applyFont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0" fontId="142" fillId="0" borderId="0"/>
    <xf numFmtId="0" fontId="142" fillId="0" borderId="0"/>
    <xf numFmtId="9" fontId="230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230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0" fontId="230" fillId="0" borderId="0"/>
    <xf numFmtId="0" fontId="142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270" fillId="0" borderId="0" applyFont="0" applyFill="0" applyBorder="0" applyAlignment="0" applyProtection="0"/>
    <xf numFmtId="168" fontId="230" fillId="0" borderId="0" applyFont="0" applyFill="0" applyBorder="0" applyAlignment="0" applyProtection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41" fontId="229" fillId="0" borderId="0" applyFont="0" applyFill="0" applyBorder="0" applyAlignment="0" applyProtection="0"/>
    <xf numFmtId="0" fontId="141" fillId="0" borderId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230" fillId="25" borderId="35" applyNumberFormat="0" applyFont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230" fillId="25" borderId="35" applyNumberFormat="0" applyFont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166" fontId="230" fillId="0" borderId="0" applyFont="0" applyFill="0" applyBorder="0" applyAlignment="0" applyProtection="0"/>
    <xf numFmtId="41" fontId="229" fillId="0" borderId="0" applyFont="0" applyFill="0" applyBorder="0" applyAlignment="0" applyProtection="0"/>
    <xf numFmtId="168" fontId="229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41" fontId="229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229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39" fillId="0" borderId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7" fillId="0" borderId="0"/>
    <xf numFmtId="0" fontId="136" fillId="0" borderId="0"/>
    <xf numFmtId="167" fontId="136" fillId="0" borderId="0" applyFont="0" applyFill="0" applyBorder="0" applyAlignment="0" applyProtection="0"/>
    <xf numFmtId="0" fontId="274" fillId="0" borderId="0" applyNumberFormat="0" applyFill="0" applyBorder="0" applyAlignment="0" applyProtection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135" fillId="0" borderId="0"/>
    <xf numFmtId="0" fontId="135" fillId="0" borderId="0"/>
    <xf numFmtId="0" fontId="134" fillId="0" borderId="0"/>
    <xf numFmtId="167" fontId="134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0" fontId="133" fillId="0" borderId="0"/>
    <xf numFmtId="0" fontId="133" fillId="0" borderId="0"/>
    <xf numFmtId="0" fontId="231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231" fillId="0" borderId="0"/>
    <xf numFmtId="0" fontId="231" fillId="0" borderId="0"/>
    <xf numFmtId="0" fontId="133" fillId="3" borderId="0" applyNumberFormat="0" applyBorder="0" applyAlignment="0" applyProtection="0"/>
    <xf numFmtId="0" fontId="132" fillId="0" borderId="0"/>
    <xf numFmtId="0" fontId="131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29" fillId="0" borderId="0"/>
    <xf numFmtId="0" fontId="128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6" fillId="3" borderId="0" applyNumberFormat="0" applyBorder="0" applyAlignment="0" applyProtection="0"/>
    <xf numFmtId="0" fontId="126" fillId="0" borderId="0"/>
    <xf numFmtId="0" fontId="232" fillId="17" borderId="0" applyNumberFormat="0" applyBorder="0" applyAlignment="0" applyProtection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231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276" fillId="0" borderId="0"/>
    <xf numFmtId="0" fontId="122" fillId="0" borderId="0"/>
    <xf numFmtId="0" fontId="23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0" fillId="0" borderId="0"/>
    <xf numFmtId="0" fontId="278" fillId="0" borderId="0"/>
    <xf numFmtId="0" fontId="119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5" fillId="0" borderId="0"/>
    <xf numFmtId="0" fontId="280" fillId="0" borderId="0"/>
    <xf numFmtId="168" fontId="280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281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3" fillId="0" borderId="0"/>
    <xf numFmtId="0" fontId="282" fillId="0" borderId="0"/>
    <xf numFmtId="168" fontId="282" fillId="0" borderId="0" applyFont="0" applyFill="0" applyBorder="0" applyAlignment="0" applyProtection="0"/>
    <xf numFmtId="9" fontId="282" fillId="0" borderId="0" applyFont="0" applyFill="0" applyBorder="0" applyAlignment="0" applyProtection="0"/>
    <xf numFmtId="0" fontId="231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1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09" fillId="0" borderId="0"/>
    <xf numFmtId="0" fontId="108" fillId="0" borderId="0"/>
    <xf numFmtId="168" fontId="108" fillId="0" borderId="0" applyFont="0" applyFill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252" fillId="18" borderId="41" applyNumberFormat="0" applyAlignment="0" applyProtection="0"/>
    <xf numFmtId="0" fontId="256" fillId="8" borderId="41" applyNumberFormat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259" fillId="18" borderId="42" applyNumberFormat="0" applyAlignment="0" applyProtection="0"/>
    <xf numFmtId="168" fontId="108" fillId="0" borderId="0" applyFont="0" applyFill="0" applyBorder="0" applyAlignment="0" applyProtection="0"/>
    <xf numFmtId="0" fontId="265" fillId="0" borderId="43" applyNumberFormat="0" applyFill="0" applyAlignment="0" applyProtection="0"/>
    <xf numFmtId="168" fontId="108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0" fontId="107" fillId="3" borderId="0" applyNumberFormat="0" applyBorder="0" applyAlignment="0" applyProtection="0"/>
    <xf numFmtId="0" fontId="230" fillId="25" borderId="38" applyNumberFormat="0" applyFont="0" applyAlignment="0" applyProtection="0"/>
    <xf numFmtId="0" fontId="284" fillId="0" borderId="0"/>
    <xf numFmtId="168" fontId="284" fillId="0" borderId="0" applyFont="0" applyFill="0" applyBorder="0" applyAlignment="0" applyProtection="0"/>
    <xf numFmtId="9" fontId="284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5" fillId="0" borderId="0"/>
    <xf numFmtId="0" fontId="285" fillId="0" borderId="0"/>
    <xf numFmtId="168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286" fillId="0" borderId="0"/>
    <xf numFmtId="168" fontId="286" fillId="0" borderId="0" applyFont="0" applyFill="0" applyBorder="0" applyAlignment="0" applyProtection="0"/>
    <xf numFmtId="9" fontId="286" fillId="0" borderId="0" applyFont="0" applyFill="0" applyBorder="0" applyAlignment="0" applyProtection="0"/>
    <xf numFmtId="0" fontId="103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1" fillId="0" borderId="0"/>
    <xf numFmtId="0" fontId="28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100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231" fillId="0" borderId="0"/>
    <xf numFmtId="0" fontId="288" fillId="0" borderId="0"/>
    <xf numFmtId="168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230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289" fillId="0" borderId="0"/>
    <xf numFmtId="0" fontId="95" fillId="0" borderId="0"/>
    <xf numFmtId="168" fontId="230" fillId="0" borderId="0" applyFont="0" applyFill="0" applyBorder="0" applyAlignment="0" applyProtection="0"/>
    <xf numFmtId="168" fontId="230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290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23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0" fillId="0" borderId="0"/>
    <xf numFmtId="0" fontId="90" fillId="0" borderId="0"/>
    <xf numFmtId="0" fontId="90" fillId="0" borderId="0"/>
    <xf numFmtId="0" fontId="291" fillId="0" borderId="0"/>
    <xf numFmtId="168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296" fillId="0" borderId="0"/>
    <xf numFmtId="0" fontId="296" fillId="0" borderId="0"/>
    <xf numFmtId="168" fontId="89" fillId="0" borderId="0" applyFont="0" applyFill="0" applyBorder="0" applyAlignment="0" applyProtection="0"/>
    <xf numFmtId="0" fontId="89" fillId="0" borderId="0"/>
    <xf numFmtId="168" fontId="88" fillId="0" borderId="0" applyFont="0" applyFill="0" applyBorder="0" applyAlignment="0" applyProtection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300" fillId="0" borderId="0"/>
    <xf numFmtId="168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303" fillId="0" borderId="0"/>
    <xf numFmtId="168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305" fillId="0" borderId="0"/>
    <xf numFmtId="168" fontId="229" fillId="0" borderId="0" applyFont="0" applyFill="0" applyBorder="0" applyAlignment="0" applyProtection="0"/>
    <xf numFmtId="0" fontId="229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306" fillId="0" borderId="0"/>
    <xf numFmtId="168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0" fontId="307" fillId="0" borderId="0"/>
    <xf numFmtId="168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168" fontId="307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308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207" fontId="309" fillId="0" borderId="0" applyFont="0" applyFill="0" applyBorder="0" applyAlignment="0" applyProtection="0"/>
    <xf numFmtId="191" fontId="230" fillId="0" borderId="0" applyFont="0" applyFill="0" applyBorder="0" applyAlignment="0" applyProtection="0"/>
    <xf numFmtId="166" fontId="230" fillId="0" borderId="0" applyFont="0" applyFill="0" applyBorder="0" applyAlignment="0" applyProtection="0"/>
    <xf numFmtId="168" fontId="81" fillId="0" borderId="0" applyFont="0" applyFill="0" applyBorder="0" applyAlignment="0" applyProtection="0"/>
    <xf numFmtId="168" fontId="230" fillId="0" borderId="0" applyFont="0" applyFill="0" applyBorder="0" applyAlignment="0" applyProtection="0"/>
    <xf numFmtId="168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168" fontId="230" fillId="0" borderId="0" applyFont="0" applyFill="0" applyBorder="0" applyAlignment="0" applyProtection="0"/>
    <xf numFmtId="0" fontId="230" fillId="0" borderId="0"/>
    <xf numFmtId="0" fontId="81" fillId="0" borderId="0"/>
    <xf numFmtId="0" fontId="230" fillId="0" borderId="0"/>
    <xf numFmtId="0" fontId="230" fillId="0" borderId="0"/>
    <xf numFmtId="0" fontId="230" fillId="0" borderId="0"/>
    <xf numFmtId="0" fontId="231" fillId="0" borderId="0"/>
    <xf numFmtId="0" fontId="230" fillId="0" borderId="0"/>
    <xf numFmtId="9" fontId="309" fillId="0" borderId="0" applyFont="0" applyFill="0" applyBorder="0" applyAlignment="0" applyProtection="0"/>
    <xf numFmtId="0" fontId="231" fillId="0" borderId="0"/>
    <xf numFmtId="0" fontId="31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208" fontId="230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230" fillId="0" borderId="0"/>
    <xf numFmtId="0" fontId="77" fillId="0" borderId="0"/>
    <xf numFmtId="0" fontId="230" fillId="0" borderId="0"/>
    <xf numFmtId="9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75" fillId="0" borderId="0" applyFont="0" applyFill="0" applyBorder="0" applyAlignment="0" applyProtection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312" fillId="0" borderId="0"/>
    <xf numFmtId="168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231" fillId="0" borderId="0"/>
    <xf numFmtId="0" fontId="314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312" fillId="0" borderId="0"/>
    <xf numFmtId="168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315" fillId="0" borderId="0"/>
    <xf numFmtId="168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65" fillId="0" borderId="0"/>
    <xf numFmtId="168" fontId="65" fillId="0" borderId="0" applyFont="0" applyFill="0" applyBorder="0" applyAlignment="0" applyProtection="0"/>
    <xf numFmtId="0" fontId="230" fillId="0" borderId="0"/>
    <xf numFmtId="0" fontId="317" fillId="0" borderId="0"/>
    <xf numFmtId="168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168" fontId="62" fillId="0" borderId="0" applyFont="0" applyFill="0" applyBorder="0" applyAlignment="0" applyProtection="0"/>
    <xf numFmtId="0" fontId="61" fillId="0" borderId="0"/>
    <xf numFmtId="168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60" fillId="0" borderId="0"/>
    <xf numFmtId="0" fontId="318" fillId="0" borderId="0"/>
    <xf numFmtId="168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8" fillId="0" borderId="0"/>
    <xf numFmtId="0" fontId="230" fillId="0" borderId="0"/>
    <xf numFmtId="0" fontId="57" fillId="0" borderId="0"/>
    <xf numFmtId="43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68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8" fontId="230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0" fontId="52" fillId="0" borderId="0"/>
    <xf numFmtId="0" fontId="52" fillId="0" borderId="0"/>
    <xf numFmtId="9" fontId="52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167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168" fontId="49" fillId="0" borderId="0" applyFont="0" applyFill="0" applyBorder="0" applyAlignment="0" applyProtection="0"/>
    <xf numFmtId="0" fontId="48" fillId="0" borderId="0"/>
    <xf numFmtId="9" fontId="48" fillId="0" borderId="0" applyFont="0" applyFill="0" applyBorder="0" applyAlignment="0" applyProtection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168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5" fillId="0" borderId="0"/>
    <xf numFmtId="167" fontId="45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0" fontId="44" fillId="0" borderId="0"/>
    <xf numFmtId="0" fontId="44" fillId="0" borderId="0"/>
    <xf numFmtId="0" fontId="42" fillId="0" borderId="0"/>
    <xf numFmtId="9" fontId="42" fillId="0" borderId="0" applyFont="0" applyFill="0" applyBorder="0" applyAlignment="0" applyProtection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0" fontId="318" fillId="0" borderId="0"/>
    <xf numFmtId="168" fontId="318" fillId="0" borderId="0" applyFont="0" applyFill="0" applyBorder="0" applyAlignment="0" applyProtection="0"/>
    <xf numFmtId="0" fontId="41" fillId="0" borderId="0"/>
    <xf numFmtId="9" fontId="318" fillId="0" borderId="0" applyFont="0" applyFill="0" applyBorder="0" applyAlignment="0" applyProtection="0"/>
    <xf numFmtId="168" fontId="41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9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7" fontId="38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0" fontId="37" fillId="0" borderId="0"/>
    <xf numFmtId="9" fontId="230" fillId="0" borderId="0" applyFont="0" applyFill="0" applyBorder="0" applyAlignment="0" applyProtection="0"/>
    <xf numFmtId="43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9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168" fontId="32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23" fillId="0" borderId="0"/>
    <xf numFmtId="168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3" fontId="230" fillId="0" borderId="0" applyFont="0" applyFill="0" applyBorder="0" applyAlignment="0" applyProtection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168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62">
    <xf numFmtId="0" fontId="0" fillId="0" borderId="0" xfId="0"/>
    <xf numFmtId="0" fontId="236" fillId="0" borderId="0" xfId="0" applyFont="1" applyAlignment="1">
      <alignment horizontal="centerContinuous" vertical="center"/>
    </xf>
    <xf numFmtId="0" fontId="237" fillId="0" borderId="0" xfId="0" applyFont="1" applyAlignment="1">
      <alignment vertical="center"/>
    </xf>
    <xf numFmtId="0" fontId="236" fillId="0" borderId="0" xfId="0" applyFont="1" applyAlignment="1">
      <alignment horizontal="center" vertical="center"/>
    </xf>
    <xf numFmtId="0" fontId="236" fillId="0" borderId="0" xfId="0" applyFont="1" applyAlignment="1">
      <alignment horizontal="right" vertical="center" wrapText="1"/>
    </xf>
    <xf numFmtId="4" fontId="236" fillId="0" borderId="0" xfId="0" applyNumberFormat="1" applyFont="1" applyAlignment="1">
      <alignment vertical="center"/>
    </xf>
    <xf numFmtId="167" fontId="236" fillId="0" borderId="0" xfId="0" applyNumberFormat="1" applyFont="1" applyAlignment="1">
      <alignment vertical="center"/>
    </xf>
    <xf numFmtId="173" fontId="236" fillId="0" borderId="0" xfId="0" applyNumberFormat="1" applyFont="1" applyAlignment="1">
      <alignment vertical="center"/>
    </xf>
    <xf numFmtId="4" fontId="236" fillId="0" borderId="0" xfId="7" applyNumberFormat="1" applyFont="1" applyFill="1" applyBorder="1" applyAlignment="1">
      <alignment vertical="center"/>
    </xf>
    <xf numFmtId="173" fontId="236" fillId="0" borderId="0" xfId="0" applyNumberFormat="1" applyFont="1" applyAlignment="1">
      <alignment horizontal="center" vertical="center"/>
    </xf>
    <xf numFmtId="49" fontId="236" fillId="0" borderId="0" xfId="0" applyNumberFormat="1" applyFont="1" applyAlignment="1">
      <alignment horizontal="centerContinuous" vertical="center"/>
    </xf>
    <xf numFmtId="175" fontId="236" fillId="0" borderId="0" xfId="0" applyNumberFormat="1" applyFont="1" applyAlignment="1">
      <alignment vertical="center"/>
    </xf>
    <xf numFmtId="0" fontId="236" fillId="0" borderId="0" xfId="6" applyFont="1" applyAlignment="1">
      <alignment vertical="center"/>
    </xf>
    <xf numFmtId="0" fontId="236" fillId="0" borderId="0" xfId="0" applyFont="1" applyAlignment="1">
      <alignment horizontal="left" vertical="center"/>
    </xf>
    <xf numFmtId="0" fontId="236" fillId="0" borderId="0" xfId="0" applyFont="1" applyAlignment="1">
      <alignment horizontal="left" vertical="center" wrapText="1"/>
    </xf>
    <xf numFmtId="175" fontId="244" fillId="0" borderId="0" xfId="0" applyNumberFormat="1" applyFont="1" applyAlignment="1">
      <alignment vertical="center"/>
    </xf>
    <xf numFmtId="49" fontId="236" fillId="0" borderId="0" xfId="0" applyNumberFormat="1" applyFont="1" applyAlignment="1">
      <alignment vertical="center"/>
    </xf>
    <xf numFmtId="169" fontId="236" fillId="0" borderId="0" xfId="1" applyNumberFormat="1" applyFont="1" applyFill="1" applyAlignment="1">
      <alignment vertical="center"/>
    </xf>
    <xf numFmtId="10" fontId="236" fillId="0" borderId="0" xfId="2" applyNumberFormat="1" applyFont="1" applyFill="1" applyAlignment="1">
      <alignment vertical="center"/>
    </xf>
    <xf numFmtId="172" fontId="236" fillId="0" borderId="0" xfId="0" applyNumberFormat="1" applyFont="1" applyAlignment="1">
      <alignment vertical="center"/>
    </xf>
    <xf numFmtId="0" fontId="236" fillId="0" borderId="0" xfId="0" applyFont="1" applyAlignment="1">
      <alignment vertical="center"/>
    </xf>
    <xf numFmtId="168" fontId="236" fillId="0" borderId="0" xfId="1" applyFont="1" applyFill="1" applyBorder="1" applyAlignment="1">
      <alignment horizontal="right" vertical="center" wrapText="1"/>
    </xf>
    <xf numFmtId="179" fontId="236" fillId="0" borderId="0" xfId="0" applyNumberFormat="1" applyFont="1" applyAlignment="1">
      <alignment vertical="center"/>
    </xf>
    <xf numFmtId="168" fontId="236" fillId="0" borderId="0" xfId="1" applyFont="1" applyFill="1" applyAlignment="1">
      <alignment vertical="center"/>
    </xf>
    <xf numFmtId="168" fontId="236" fillId="0" borderId="0" xfId="1" applyFont="1" applyFill="1" applyBorder="1" applyAlignment="1">
      <alignment vertical="center"/>
    </xf>
    <xf numFmtId="168" fontId="236" fillId="0" borderId="0" xfId="0" applyNumberFormat="1" applyFont="1" applyAlignment="1">
      <alignment vertical="center"/>
    </xf>
    <xf numFmtId="0" fontId="244" fillId="0" borderId="0" xfId="0" applyFont="1" applyAlignment="1">
      <alignment vertical="center"/>
    </xf>
    <xf numFmtId="49" fontId="244" fillId="0" borderId="0" xfId="0" applyNumberFormat="1" applyFont="1" applyAlignment="1">
      <alignment vertical="center"/>
    </xf>
    <xf numFmtId="0" fontId="244" fillId="0" borderId="0" xfId="0" applyFont="1" applyAlignment="1">
      <alignment horizontal="center" vertical="center"/>
    </xf>
    <xf numFmtId="169" fontId="236" fillId="0" borderId="0" xfId="1" applyNumberFormat="1" applyFont="1" applyFill="1" applyBorder="1" applyAlignment="1">
      <alignment vertical="center"/>
    </xf>
    <xf numFmtId="0" fontId="236" fillId="0" borderId="0" xfId="0" applyFont="1" applyAlignment="1">
      <alignment vertical="center" wrapText="1"/>
    </xf>
    <xf numFmtId="4" fontId="236" fillId="0" borderId="0" xfId="0" applyNumberFormat="1" applyFont="1" applyAlignment="1">
      <alignment horizontal="center" vertical="center"/>
    </xf>
    <xf numFmtId="176" fontId="236" fillId="0" borderId="0" xfId="0" applyNumberFormat="1" applyFont="1" applyAlignment="1">
      <alignment horizontal="left" vertical="center"/>
    </xf>
    <xf numFmtId="3" fontId="244" fillId="0" borderId="0" xfId="1" applyNumberFormat="1" applyFont="1" applyFill="1" applyBorder="1" applyAlignment="1">
      <alignment horizontal="left" vertical="center" wrapText="1"/>
    </xf>
    <xf numFmtId="0" fontId="244" fillId="0" borderId="1" xfId="0" applyFont="1" applyBorder="1" applyAlignment="1">
      <alignment horizontal="centerContinuous" vertical="center"/>
    </xf>
    <xf numFmtId="49" fontId="236" fillId="0" borderId="0" xfId="0" applyNumberFormat="1" applyFont="1" applyAlignment="1">
      <alignment horizontal="center" vertical="center" wrapText="1"/>
    </xf>
    <xf numFmtId="0" fontId="244" fillId="0" borderId="1" xfId="0" applyFont="1" applyBorder="1" applyAlignment="1">
      <alignment horizontal="center" vertical="center" wrapText="1"/>
    </xf>
    <xf numFmtId="0" fontId="236" fillId="0" borderId="0" xfId="0" applyFont="1" applyAlignment="1">
      <alignment horizontal="center" vertical="center" wrapText="1"/>
    </xf>
    <xf numFmtId="177" fontId="236" fillId="0" borderId="0" xfId="0" applyNumberFormat="1" applyFont="1" applyAlignment="1">
      <alignment horizontal="center" vertical="center"/>
    </xf>
    <xf numFmtId="177" fontId="244" fillId="0" borderId="1" xfId="0" applyNumberFormat="1" applyFont="1" applyBorder="1" applyAlignment="1">
      <alignment horizontal="centerContinuous" vertical="center"/>
    </xf>
    <xf numFmtId="0" fontId="236" fillId="0" borderId="0" xfId="0" applyFont="1"/>
    <xf numFmtId="195" fontId="236" fillId="0" borderId="0" xfId="7" applyNumberFormat="1" applyFont="1" applyFill="1" applyAlignment="1">
      <alignment vertical="center" wrapText="1"/>
    </xf>
    <xf numFmtId="49" fontId="236" fillId="0" borderId="0" xfId="0" applyNumberFormat="1" applyFont="1" applyAlignment="1">
      <alignment vertical="center" wrapText="1"/>
    </xf>
    <xf numFmtId="172" fontId="236" fillId="0" borderId="0" xfId="0" applyNumberFormat="1" applyFont="1" applyAlignment="1">
      <alignment horizontal="center" vertical="center" wrapText="1"/>
    </xf>
    <xf numFmtId="176" fontId="236" fillId="0" borderId="0" xfId="0" applyNumberFormat="1" applyFont="1" applyAlignment="1">
      <alignment horizontal="center" vertical="center" wrapText="1"/>
    </xf>
    <xf numFmtId="168" fontId="236" fillId="0" borderId="0" xfId="1" applyFont="1" applyFill="1" applyAlignment="1">
      <alignment horizontal="center" vertical="center" wrapText="1"/>
    </xf>
    <xf numFmtId="172" fontId="236" fillId="0" borderId="0" xfId="0" applyNumberFormat="1" applyFont="1" applyAlignment="1">
      <alignment horizontal="center" vertical="center"/>
    </xf>
    <xf numFmtId="49" fontId="244" fillId="0" borderId="0" xfId="0" applyNumberFormat="1" applyFont="1" applyAlignment="1">
      <alignment horizontal="center" vertical="center" wrapText="1"/>
    </xf>
    <xf numFmtId="169" fontId="236" fillId="0" borderId="0" xfId="1" applyNumberFormat="1" applyFont="1" applyFill="1" applyAlignment="1">
      <alignment horizontal="center" vertical="center" wrapText="1"/>
    </xf>
    <xf numFmtId="49" fontId="236" fillId="0" borderId="0" xfId="0" applyNumberFormat="1" applyFont="1" applyAlignment="1">
      <alignment horizontal="center" vertical="center"/>
    </xf>
    <xf numFmtId="167" fontId="236" fillId="0" borderId="0" xfId="0" applyNumberFormat="1" applyFont="1" applyAlignment="1">
      <alignment horizontal="center" vertical="center"/>
    </xf>
    <xf numFmtId="0" fontId="244" fillId="0" borderId="0" xfId="0" applyFont="1" applyAlignment="1">
      <alignment horizontal="center" vertical="center" wrapText="1"/>
    </xf>
    <xf numFmtId="0" fontId="269" fillId="0" borderId="0" xfId="6" applyFont="1" applyAlignment="1">
      <alignment vertical="center" wrapText="1"/>
    </xf>
    <xf numFmtId="4" fontId="244" fillId="0" borderId="0" xfId="0" applyNumberFormat="1" applyFont="1" applyAlignment="1">
      <alignment vertical="center"/>
    </xf>
    <xf numFmtId="4" fontId="236" fillId="0" borderId="0" xfId="0" applyNumberFormat="1" applyFont="1" applyAlignment="1">
      <alignment vertical="center" wrapText="1"/>
    </xf>
    <xf numFmtId="4" fontId="244" fillId="0" borderId="0" xfId="0" applyNumberFormat="1" applyFont="1" applyAlignment="1">
      <alignment horizontal="center" vertical="center"/>
    </xf>
    <xf numFmtId="0" fontId="236" fillId="0" borderId="0" xfId="0" applyFont="1" applyProtection="1">
      <protection hidden="1"/>
    </xf>
    <xf numFmtId="0" fontId="236" fillId="0" borderId="36" xfId="0" applyFont="1" applyBorder="1"/>
    <xf numFmtId="172" fontId="236" fillId="0" borderId="0" xfId="28" applyNumberFormat="1" applyFont="1" applyAlignment="1">
      <alignment horizontal="center" vertical="center" wrapText="1"/>
    </xf>
    <xf numFmtId="199" fontId="236" fillId="0" borderId="0" xfId="1" applyNumberFormat="1" applyFont="1" applyFill="1" applyAlignment="1">
      <alignment vertical="center"/>
    </xf>
    <xf numFmtId="195" fontId="236" fillId="0" borderId="0" xfId="0" applyNumberFormat="1" applyFont="1" applyAlignment="1">
      <alignment horizontal="center" vertical="center"/>
    </xf>
    <xf numFmtId="198" fontId="236" fillId="0" borderId="0" xfId="0" applyNumberFormat="1" applyFont="1" applyAlignment="1">
      <alignment vertical="center"/>
    </xf>
    <xf numFmtId="168" fontId="236" fillId="0" borderId="0" xfId="1" applyFont="1" applyFill="1" applyAlignment="1">
      <alignment horizontal="centerContinuous" vertical="center"/>
    </xf>
    <xf numFmtId="192" fontId="236" fillId="0" borderId="0" xfId="1" applyNumberFormat="1" applyFont="1" applyFill="1" applyAlignment="1">
      <alignment vertical="center"/>
    </xf>
    <xf numFmtId="173" fontId="236" fillId="0" borderId="0" xfId="2" applyNumberFormat="1" applyFont="1" applyFill="1" applyAlignment="1">
      <alignment horizontal="left" vertical="center"/>
    </xf>
    <xf numFmtId="195" fontId="236" fillId="0" borderId="0" xfId="0" applyNumberFormat="1" applyFont="1" applyAlignment="1">
      <alignment horizontal="left" vertical="center"/>
    </xf>
    <xf numFmtId="9" fontId="236" fillId="0" borderId="0" xfId="2" applyFont="1" applyFill="1" applyAlignment="1">
      <alignment vertical="center"/>
    </xf>
    <xf numFmtId="3" fontId="236" fillId="0" borderId="0" xfId="6" applyNumberFormat="1" applyFont="1" applyAlignment="1">
      <alignment horizontal="left" vertical="center"/>
    </xf>
    <xf numFmtId="176" fontId="236" fillId="0" borderId="0" xfId="0" applyNumberFormat="1" applyFont="1" applyAlignment="1">
      <alignment vertical="center"/>
    </xf>
    <xf numFmtId="3" fontId="236" fillId="0" borderId="0" xfId="0" applyNumberFormat="1" applyFont="1" applyAlignment="1">
      <alignment horizontal="left" vertical="center"/>
    </xf>
    <xf numFmtId="2" fontId="236" fillId="0" borderId="0" xfId="0" applyNumberFormat="1" applyFont="1" applyAlignment="1">
      <alignment vertical="center"/>
    </xf>
    <xf numFmtId="179" fontId="236" fillId="0" borderId="1" xfId="0" applyNumberFormat="1" applyFont="1" applyBorder="1" applyAlignment="1">
      <alignment horizontal="center" vertical="center" wrapText="1"/>
    </xf>
    <xf numFmtId="168" fontId="236" fillId="0" borderId="0" xfId="1" applyFont="1" applyFill="1" applyAlignment="1">
      <alignment vertical="center" wrapText="1"/>
    </xf>
    <xf numFmtId="1" fontId="236" fillId="0" borderId="0" xfId="0" applyNumberFormat="1" applyFont="1" applyAlignment="1">
      <alignment vertical="center"/>
    </xf>
    <xf numFmtId="0" fontId="244" fillId="0" borderId="0" xfId="0" applyFont="1" applyAlignment="1">
      <alignment horizontal="right" vertical="center"/>
    </xf>
    <xf numFmtId="168" fontId="244" fillId="0" borderId="0" xfId="1" applyFont="1" applyFill="1" applyBorder="1" applyAlignment="1">
      <alignment vertical="center"/>
    </xf>
    <xf numFmtId="168" fontId="236" fillId="0" borderId="0" xfId="0" applyNumberFormat="1" applyFont="1" applyAlignment="1">
      <alignment horizontal="center" vertical="center"/>
    </xf>
    <xf numFmtId="168" fontId="236" fillId="0" borderId="0" xfId="0" applyNumberFormat="1" applyFont="1" applyAlignment="1">
      <alignment horizontal="left" vertical="center"/>
    </xf>
    <xf numFmtId="2" fontId="236" fillId="0" borderId="0" xfId="0" applyNumberFormat="1" applyFont="1" applyAlignment="1">
      <alignment horizontal="left" vertical="center" indent="3"/>
    </xf>
    <xf numFmtId="169" fontId="236" fillId="0" borderId="0" xfId="1" applyNumberFormat="1" applyFont="1" applyFill="1" applyAlignment="1">
      <alignment horizontal="center" vertical="center"/>
    </xf>
    <xf numFmtId="180" fontId="236" fillId="0" borderId="0" xfId="0" applyNumberFormat="1" applyFont="1" applyAlignment="1">
      <alignment vertical="center"/>
    </xf>
    <xf numFmtId="167" fontId="236" fillId="0" borderId="0" xfId="0" applyNumberFormat="1" applyFont="1" applyAlignment="1">
      <alignment horizontal="center" vertical="center" wrapText="1"/>
    </xf>
    <xf numFmtId="172" fontId="244" fillId="0" borderId="0" xfId="0" applyNumberFormat="1" applyFont="1" applyAlignment="1">
      <alignment horizontal="center" vertical="center" wrapText="1"/>
    </xf>
    <xf numFmtId="175" fontId="244" fillId="0" borderId="0" xfId="0" applyNumberFormat="1" applyFont="1" applyAlignment="1">
      <alignment horizontal="center" vertical="center" wrapText="1"/>
    </xf>
    <xf numFmtId="175" fontId="244" fillId="0" borderId="0" xfId="0" applyNumberFormat="1" applyFont="1" applyAlignment="1">
      <alignment horizontal="left" vertical="center"/>
    </xf>
    <xf numFmtId="178" fontId="244" fillId="0" borderId="0" xfId="0" applyNumberFormat="1" applyFont="1" applyAlignment="1">
      <alignment horizontal="left" vertical="center"/>
    </xf>
    <xf numFmtId="178" fontId="244" fillId="0" borderId="0" xfId="0" applyNumberFormat="1" applyFont="1" applyAlignment="1">
      <alignment vertical="center"/>
    </xf>
    <xf numFmtId="166" fontId="244" fillId="0" borderId="0" xfId="0" applyNumberFormat="1" applyFont="1" applyAlignment="1">
      <alignment vertical="center"/>
    </xf>
    <xf numFmtId="166" fontId="244" fillId="0" borderId="0" xfId="0" applyNumberFormat="1" applyFont="1" applyAlignment="1">
      <alignment horizontal="left" vertical="center"/>
    </xf>
    <xf numFmtId="173" fontId="236" fillId="0" borderId="0" xfId="0" applyNumberFormat="1" applyFont="1" applyAlignment="1">
      <alignment vertical="center" wrapText="1"/>
    </xf>
    <xf numFmtId="4" fontId="236" fillId="0" borderId="0" xfId="7" applyNumberFormat="1" applyFont="1" applyFill="1" applyBorder="1" applyAlignment="1">
      <alignment vertical="center" wrapText="1"/>
    </xf>
    <xf numFmtId="173" fontId="244" fillId="0" borderId="0" xfId="0" applyNumberFormat="1" applyFont="1" applyAlignment="1">
      <alignment vertical="center"/>
    </xf>
    <xf numFmtId="4" fontId="244" fillId="0" borderId="0" xfId="7" applyNumberFormat="1" applyFont="1" applyFill="1" applyBorder="1" applyAlignment="1">
      <alignment vertical="center"/>
    </xf>
    <xf numFmtId="0" fontId="244" fillId="0" borderId="0" xfId="0" applyFont="1" applyAlignment="1">
      <alignment horizontal="left" vertical="center"/>
    </xf>
    <xf numFmtId="0" fontId="244" fillId="0" borderId="1" xfId="35074" applyFont="1" applyBorder="1" applyAlignment="1">
      <alignment vertical="center"/>
    </xf>
    <xf numFmtId="0" fontId="236" fillId="0" borderId="1" xfId="35074" applyFont="1" applyBorder="1" applyAlignment="1">
      <alignment vertical="center"/>
    </xf>
    <xf numFmtId="0" fontId="236" fillId="0" borderId="0" xfId="35068" applyFont="1" applyAlignment="1">
      <alignment horizontal="center"/>
    </xf>
    <xf numFmtId="0" fontId="236" fillId="0" borderId="0" xfId="35068" applyFont="1" applyAlignment="1">
      <alignment horizontal="right" wrapText="1"/>
    </xf>
    <xf numFmtId="0" fontId="236" fillId="0" borderId="0" xfId="35075" applyFont="1"/>
    <xf numFmtId="168" fontId="236" fillId="0" borderId="0" xfId="35076" applyFont="1" applyFill="1"/>
    <xf numFmtId="0" fontId="236" fillId="0" borderId="0" xfId="35075" applyFont="1" applyAlignment="1">
      <alignment horizontal="center"/>
    </xf>
    <xf numFmtId="0" fontId="236" fillId="0" borderId="0" xfId="35079" applyFont="1" applyFill="1" applyBorder="1" applyAlignment="1">
      <alignment horizontal="center" vertical="center" wrapText="1"/>
    </xf>
    <xf numFmtId="167" fontId="236" fillId="0" borderId="0" xfId="35079" applyNumberFormat="1" applyFont="1" applyFill="1" applyAlignment="1">
      <alignment vertical="center"/>
    </xf>
    <xf numFmtId="179" fontId="236" fillId="0" borderId="0" xfId="35079" applyNumberFormat="1" applyFont="1" applyFill="1" applyBorder="1" applyAlignment="1">
      <alignment vertical="center"/>
    </xf>
    <xf numFmtId="196" fontId="236" fillId="0" borderId="0" xfId="35079" applyNumberFormat="1" applyFont="1" applyFill="1" applyAlignment="1">
      <alignment vertical="center"/>
    </xf>
    <xf numFmtId="167" fontId="236" fillId="0" borderId="0" xfId="35079" applyNumberFormat="1" applyFont="1" applyFill="1" applyAlignment="1">
      <alignment horizontal="center" vertical="center" wrapText="1"/>
    </xf>
    <xf numFmtId="179" fontId="236" fillId="0" borderId="0" xfId="35079" applyNumberFormat="1" applyFont="1" applyFill="1" applyBorder="1" applyAlignment="1">
      <alignment horizontal="center" vertical="center" wrapText="1"/>
    </xf>
    <xf numFmtId="196" fontId="236" fillId="0" borderId="0" xfId="35079" applyNumberFormat="1" applyFont="1" applyFill="1" applyAlignment="1">
      <alignment horizontal="center" vertical="center" wrapText="1"/>
    </xf>
    <xf numFmtId="196" fontId="236" fillId="0" borderId="0" xfId="35079" applyNumberFormat="1" applyFont="1" applyFill="1" applyBorder="1" applyAlignment="1">
      <alignment horizontal="center" vertical="center" wrapText="1"/>
    </xf>
    <xf numFmtId="167" fontId="236" fillId="0" borderId="0" xfId="35079" applyNumberFormat="1" applyFont="1" applyFill="1" applyBorder="1" applyAlignment="1">
      <alignment horizontal="center" vertical="center" wrapText="1"/>
    </xf>
    <xf numFmtId="175" fontId="244" fillId="0" borderId="34" xfId="0" applyNumberFormat="1" applyFont="1" applyBorder="1" applyAlignment="1">
      <alignment horizontal="center" vertical="center" wrapText="1"/>
    </xf>
    <xf numFmtId="199" fontId="236" fillId="0" borderId="0" xfId="1" applyNumberFormat="1" applyFont="1" applyFill="1" applyAlignment="1">
      <alignment horizontal="center" vertical="center" wrapText="1"/>
    </xf>
    <xf numFmtId="0" fontId="126" fillId="0" borderId="0" xfId="35091" applyFill="1" applyAlignment="1">
      <alignment vertical="center"/>
    </xf>
    <xf numFmtId="167" fontId="237" fillId="0" borderId="0" xfId="35091" applyNumberFormat="1" applyFont="1" applyFill="1" applyAlignment="1">
      <alignment vertical="center"/>
    </xf>
    <xf numFmtId="0" fontId="237" fillId="0" borderId="0" xfId="35091" applyFont="1" applyFill="1" applyAlignment="1">
      <alignment vertical="center"/>
    </xf>
    <xf numFmtId="179" fontId="237" fillId="0" borderId="0" xfId="35091" applyNumberFormat="1" applyFont="1" applyFill="1" applyBorder="1" applyAlignment="1">
      <alignment vertical="center"/>
    </xf>
    <xf numFmtId="196" fontId="237" fillId="0" borderId="0" xfId="35091" applyNumberFormat="1" applyFont="1" applyFill="1" applyAlignment="1">
      <alignment vertical="center"/>
    </xf>
    <xf numFmtId="172" fontId="126" fillId="0" borderId="0" xfId="35091" applyNumberFormat="1" applyFill="1" applyAlignment="1">
      <alignment vertical="center"/>
    </xf>
    <xf numFmtId="0" fontId="126" fillId="0" borderId="0" xfId="35092"/>
    <xf numFmtId="175" fontId="126" fillId="0" borderId="0" xfId="35092" applyNumberFormat="1" applyAlignment="1">
      <alignment vertical="center"/>
    </xf>
    <xf numFmtId="0" fontId="275" fillId="0" borderId="0" xfId="35092" applyFont="1" applyAlignment="1">
      <alignment vertical="center"/>
    </xf>
    <xf numFmtId="0" fontId="238" fillId="0" borderId="0" xfId="35091" applyFont="1" applyFill="1" applyAlignment="1">
      <alignment vertical="center"/>
    </xf>
    <xf numFmtId="0" fontId="232" fillId="27" borderId="19" xfId="35098" applyFont="1" applyFill="1" applyBorder="1" applyAlignment="1">
      <alignment horizontal="center"/>
    </xf>
    <xf numFmtId="0" fontId="232" fillId="0" borderId="35" xfId="35098" applyFont="1" applyBorder="1" applyAlignment="1">
      <alignment wrapText="1"/>
    </xf>
    <xf numFmtId="0" fontId="232" fillId="0" borderId="35" xfId="35098" applyFont="1" applyBorder="1" applyAlignment="1">
      <alignment horizontal="right" wrapText="1"/>
    </xf>
    <xf numFmtId="1" fontId="236" fillId="0" borderId="0" xfId="0" applyNumberFormat="1" applyFont="1" applyAlignment="1">
      <alignment horizontal="center" vertical="center"/>
    </xf>
    <xf numFmtId="1" fontId="239" fillId="26" borderId="1" xfId="0" applyNumberFormat="1" applyFont="1" applyFill="1" applyBorder="1" applyAlignment="1">
      <alignment horizontal="center" vertical="center" wrapText="1"/>
    </xf>
    <xf numFmtId="200" fontId="239" fillId="26" borderId="1" xfId="0" applyNumberFormat="1" applyFont="1" applyFill="1" applyBorder="1" applyAlignment="1">
      <alignment horizontal="center" vertical="center" wrapText="1"/>
    </xf>
    <xf numFmtId="199" fontId="239" fillId="26" borderId="1" xfId="0" applyNumberFormat="1" applyFont="1" applyFill="1" applyBorder="1" applyAlignment="1">
      <alignment horizontal="center" vertical="center" wrapText="1"/>
    </xf>
    <xf numFmtId="200" fontId="236" fillId="0" borderId="0" xfId="0" applyNumberFormat="1" applyFont="1" applyAlignment="1">
      <alignment vertical="center"/>
    </xf>
    <xf numFmtId="179" fontId="244" fillId="0" borderId="0" xfId="0" applyNumberFormat="1" applyFont="1" applyAlignment="1">
      <alignment vertical="center"/>
    </xf>
    <xf numFmtId="195" fontId="236" fillId="0" borderId="0" xfId="0" applyNumberFormat="1" applyFont="1" applyAlignment="1">
      <alignment vertical="center"/>
    </xf>
    <xf numFmtId="1" fontId="236" fillId="0" borderId="0" xfId="0" applyNumberFormat="1" applyFont="1" applyAlignment="1">
      <alignment vertical="center" wrapText="1"/>
    </xf>
    <xf numFmtId="9" fontId="236" fillId="0" borderId="0" xfId="2" applyFont="1" applyFill="1" applyAlignment="1">
      <alignment horizontal="center" vertical="center" wrapText="1"/>
    </xf>
    <xf numFmtId="0" fontId="244" fillId="0" borderId="16" xfId="0" applyFont="1" applyBorder="1" applyAlignment="1">
      <alignment horizontal="justify" vertical="center"/>
    </xf>
    <xf numFmtId="0" fontId="277" fillId="0" borderId="0" xfId="35110" applyFont="1" applyAlignment="1">
      <alignment horizontal="center"/>
    </xf>
    <xf numFmtId="9" fontId="236" fillId="0" borderId="0" xfId="2" applyFont="1" applyFill="1" applyAlignment="1">
      <alignment horizontal="center" vertical="center"/>
    </xf>
    <xf numFmtId="0" fontId="279" fillId="28" borderId="14" xfId="0" applyFont="1" applyFill="1" applyBorder="1"/>
    <xf numFmtId="179" fontId="244" fillId="0" borderId="16" xfId="0" applyNumberFormat="1" applyFont="1" applyBorder="1" applyAlignment="1">
      <alignment horizontal="center" vertical="center" wrapText="1"/>
    </xf>
    <xf numFmtId="0" fontId="239" fillId="2" borderId="0" xfId="28" applyFont="1" applyFill="1" applyAlignment="1">
      <alignment horizontal="center" vertical="center"/>
    </xf>
    <xf numFmtId="168" fontId="239" fillId="2" borderId="0" xfId="17580" applyFont="1" applyFill="1" applyBorder="1" applyAlignment="1">
      <alignment horizontal="center" vertical="center"/>
    </xf>
    <xf numFmtId="0" fontId="244" fillId="0" borderId="0" xfId="28" applyFont="1" applyAlignment="1">
      <alignment horizontal="center" vertical="center" wrapText="1"/>
    </xf>
    <xf numFmtId="168" fontId="244" fillId="0" borderId="0" xfId="17580" applyFont="1" applyFill="1" applyBorder="1" applyAlignment="1">
      <alignment horizontal="center" vertical="center" wrapText="1"/>
    </xf>
    <xf numFmtId="1" fontId="235" fillId="0" borderId="0" xfId="28" applyNumberFormat="1" applyFont="1" applyAlignment="1">
      <alignment horizontal="center" vertical="center" wrapText="1"/>
    </xf>
    <xf numFmtId="164" fontId="235" fillId="0" borderId="0" xfId="28" applyNumberFormat="1" applyFont="1" applyAlignment="1">
      <alignment horizontal="center" vertical="center" wrapText="1"/>
    </xf>
    <xf numFmtId="172" fontId="235" fillId="0" borderId="0" xfId="28" applyNumberFormat="1" applyFont="1" applyAlignment="1">
      <alignment horizontal="center" vertical="center" wrapText="1"/>
    </xf>
    <xf numFmtId="1" fontId="235" fillId="2" borderId="0" xfId="28" applyNumberFormat="1" applyFont="1" applyFill="1" applyAlignment="1">
      <alignment horizontal="center" vertical="center" wrapText="1"/>
    </xf>
    <xf numFmtId="200" fontId="235" fillId="2" borderId="0" xfId="28" applyNumberFormat="1" applyFont="1" applyFill="1" applyAlignment="1">
      <alignment horizontal="center" vertical="center" wrapText="1"/>
    </xf>
    <xf numFmtId="1" fontId="236" fillId="0" borderId="0" xfId="28" applyNumberFormat="1" applyFont="1" applyAlignment="1">
      <alignment horizontal="center" vertical="center" wrapText="1"/>
    </xf>
    <xf numFmtId="1" fontId="236" fillId="0" borderId="0" xfId="0" applyNumberFormat="1" applyFont="1" applyAlignment="1">
      <alignment horizontal="center" vertical="center" wrapText="1"/>
    </xf>
    <xf numFmtId="0" fontId="236" fillId="0" borderId="0" xfId="35068" applyFont="1" applyAlignment="1">
      <alignment horizontal="center" wrapText="1"/>
    </xf>
    <xf numFmtId="164" fontId="235" fillId="0" borderId="40" xfId="28" applyNumberFormat="1" applyFont="1" applyBorder="1" applyAlignment="1">
      <alignment horizontal="center" vertical="center" wrapText="1"/>
    </xf>
    <xf numFmtId="1" fontId="235" fillId="0" borderId="1" xfId="28" applyNumberFormat="1" applyFont="1" applyBorder="1" applyAlignment="1">
      <alignment horizontal="center" vertical="center" wrapText="1"/>
    </xf>
    <xf numFmtId="164" fontId="235" fillId="0" borderId="1" xfId="28" applyNumberFormat="1" applyFont="1" applyBorder="1" applyAlignment="1">
      <alignment horizontal="center" vertical="center" wrapText="1"/>
    </xf>
    <xf numFmtId="172" fontId="235" fillId="0" borderId="1" xfId="28" applyNumberFormat="1" applyFont="1" applyBorder="1" applyAlignment="1">
      <alignment horizontal="center" vertical="center" wrapText="1"/>
    </xf>
    <xf numFmtId="40" fontId="236" fillId="0" borderId="0" xfId="4449" applyNumberFormat="1" applyFont="1" applyAlignment="1">
      <alignment horizontal="center"/>
    </xf>
    <xf numFmtId="179" fontId="244" fillId="0" borderId="0" xfId="0" applyNumberFormat="1" applyFont="1" applyAlignment="1">
      <alignment horizontal="center" vertical="center" wrapText="1"/>
    </xf>
    <xf numFmtId="203" fontId="236" fillId="0" borderId="0" xfId="0" applyNumberFormat="1" applyFont="1" applyAlignment="1">
      <alignment vertical="center"/>
    </xf>
    <xf numFmtId="0" fontId="244" fillId="0" borderId="0" xfId="79" applyFont="1" applyAlignment="1">
      <alignment horizontal="center" vertical="center" wrapText="1"/>
    </xf>
    <xf numFmtId="168" fontId="244" fillId="0" borderId="0" xfId="0" applyNumberFormat="1" applyFont="1" applyAlignment="1">
      <alignment horizontal="center" vertical="center"/>
    </xf>
    <xf numFmtId="2" fontId="244" fillId="0" borderId="0" xfId="0" applyNumberFormat="1" applyFont="1" applyAlignment="1">
      <alignment horizontal="center" vertical="center"/>
    </xf>
    <xf numFmtId="3" fontId="239" fillId="26" borderId="1" xfId="0" applyNumberFormat="1" applyFont="1" applyFill="1" applyBorder="1" applyAlignment="1">
      <alignment horizontal="center" vertical="center" wrapText="1"/>
    </xf>
    <xf numFmtId="204" fontId="236" fillId="0" borderId="1" xfId="0" applyNumberFormat="1" applyFont="1" applyBorder="1" applyAlignment="1">
      <alignment horizontal="center" vertical="center" wrapText="1"/>
    </xf>
    <xf numFmtId="0" fontId="244" fillId="0" borderId="4" xfId="0" applyFont="1" applyBorder="1" applyAlignment="1">
      <alignment horizontal="center" vertical="center" wrapText="1"/>
    </xf>
    <xf numFmtId="177" fontId="244" fillId="0" borderId="18" xfId="0" applyNumberFormat="1" applyFont="1" applyBorder="1" applyAlignment="1">
      <alignment horizontal="center" vertical="center"/>
    </xf>
    <xf numFmtId="164" fontId="235" fillId="0" borderId="48" xfId="28" applyNumberFormat="1" applyFont="1" applyBorder="1" applyAlignment="1">
      <alignment horizontal="center" vertical="center" wrapText="1"/>
    </xf>
    <xf numFmtId="0" fontId="230" fillId="0" borderId="0" xfId="0" applyFont="1" applyAlignment="1">
      <alignment horizontal="center" vertical="center" wrapText="1"/>
    </xf>
    <xf numFmtId="168" fontId="230" fillId="0" borderId="0" xfId="1" applyFont="1" applyFill="1" applyAlignment="1">
      <alignment horizontal="center" vertical="center" wrapText="1"/>
    </xf>
    <xf numFmtId="0" fontId="244" fillId="0" borderId="1" xfId="0" applyFont="1" applyBorder="1" applyAlignment="1">
      <alignment horizontal="center" vertical="center"/>
    </xf>
    <xf numFmtId="49" fontId="271" fillId="0" borderId="0" xfId="0" applyNumberFormat="1" applyFont="1" applyAlignment="1">
      <alignment vertical="center" wrapText="1"/>
    </xf>
    <xf numFmtId="0" fontId="230" fillId="0" borderId="0" xfId="0" applyFont="1" applyAlignment="1">
      <alignment vertical="center" wrapText="1"/>
    </xf>
    <xf numFmtId="0" fontId="230" fillId="0" borderId="0" xfId="0" applyFont="1" applyAlignment="1">
      <alignment vertical="center"/>
    </xf>
    <xf numFmtId="190" fontId="230" fillId="0" borderId="0" xfId="0" applyNumberFormat="1" applyFont="1" applyAlignment="1">
      <alignment vertical="center"/>
    </xf>
    <xf numFmtId="4" fontId="230" fillId="0" borderId="0" xfId="0" applyNumberFormat="1" applyFont="1" applyAlignment="1">
      <alignment vertical="center"/>
    </xf>
    <xf numFmtId="0" fontId="230" fillId="0" borderId="0" xfId="0" applyFont="1" applyAlignment="1">
      <alignment horizontal="center" vertical="center"/>
    </xf>
    <xf numFmtId="0" fontId="230" fillId="0" borderId="0" xfId="14" applyFont="1" applyAlignment="1">
      <alignment horizontal="right" vertical="center" wrapText="1"/>
    </xf>
    <xf numFmtId="0" fontId="230" fillId="2" borderId="0" xfId="0" applyFont="1" applyFill="1" applyAlignment="1">
      <alignment vertical="center"/>
    </xf>
    <xf numFmtId="49" fontId="271" fillId="0" borderId="15" xfId="0" applyNumberFormat="1" applyFont="1" applyBorder="1" applyAlignment="1">
      <alignment horizontal="center" vertical="center" wrapText="1"/>
    </xf>
    <xf numFmtId="49" fontId="271" fillId="0" borderId="0" xfId="0" applyNumberFormat="1" applyFont="1" applyAlignment="1" applyProtection="1">
      <alignment vertical="center" wrapText="1"/>
      <protection hidden="1"/>
    </xf>
    <xf numFmtId="0" fontId="230" fillId="0" borderId="0" xfId="0" applyFont="1"/>
    <xf numFmtId="49" fontId="271" fillId="0" borderId="36" xfId="0" applyNumberFormat="1" applyFont="1" applyBorder="1" applyAlignment="1">
      <alignment horizontal="center" vertical="center" wrapText="1"/>
    </xf>
    <xf numFmtId="0" fontId="230" fillId="0" borderId="36" xfId="0" applyFont="1" applyBorder="1"/>
    <xf numFmtId="0" fontId="230" fillId="0" borderId="0" xfId="0" applyFont="1" applyProtection="1">
      <protection hidden="1"/>
    </xf>
    <xf numFmtId="49" fontId="271" fillId="0" borderId="14" xfId="0" applyNumberFormat="1" applyFont="1" applyBorder="1" applyAlignment="1">
      <alignment horizontal="center" vertical="center" wrapText="1"/>
    </xf>
    <xf numFmtId="9" fontId="236" fillId="0" borderId="0" xfId="2" applyFont="1" applyFill="1" applyAlignment="1">
      <alignment horizontal="left" vertical="center"/>
    </xf>
    <xf numFmtId="0" fontId="269" fillId="0" borderId="0" xfId="6" applyFont="1" applyAlignment="1">
      <alignment horizontal="left" vertical="center" wrapText="1"/>
    </xf>
    <xf numFmtId="168" fontId="230" fillId="0" borderId="0" xfId="1" applyFont="1" applyFill="1" applyAlignment="1">
      <alignment vertical="center"/>
    </xf>
    <xf numFmtId="170" fontId="230" fillId="0" borderId="0" xfId="0" applyNumberFormat="1" applyFont="1" applyAlignment="1">
      <alignment vertical="center"/>
    </xf>
    <xf numFmtId="168" fontId="230" fillId="0" borderId="35" xfId="1" applyFont="1" applyFill="1" applyBorder="1" applyAlignment="1">
      <alignment horizontal="right" vertical="center" wrapText="1"/>
    </xf>
    <xf numFmtId="10" fontId="230" fillId="0" borderId="0" xfId="2" applyNumberFormat="1" applyFont="1" applyFill="1" applyAlignment="1">
      <alignment vertical="center"/>
    </xf>
    <xf numFmtId="10" fontId="230" fillId="0" borderId="0" xfId="1" applyNumberFormat="1" applyFont="1" applyFill="1" applyAlignment="1">
      <alignment vertical="center"/>
    </xf>
    <xf numFmtId="0" fontId="230" fillId="0" borderId="31" xfId="0" applyFont="1" applyBorder="1" applyAlignment="1">
      <alignment vertical="center"/>
    </xf>
    <xf numFmtId="170" fontId="271" fillId="0" borderId="31" xfId="1" applyNumberFormat="1" applyFont="1" applyFill="1" applyBorder="1" applyAlignment="1">
      <alignment vertical="center"/>
    </xf>
    <xf numFmtId="168" fontId="271" fillId="0" borderId="31" xfId="1" applyFont="1" applyFill="1" applyBorder="1" applyAlignment="1">
      <alignment vertical="center"/>
    </xf>
    <xf numFmtId="3" fontId="230" fillId="0" borderId="0" xfId="0" applyNumberFormat="1" applyFont="1" applyAlignment="1">
      <alignment vertical="center"/>
    </xf>
    <xf numFmtId="194" fontId="230" fillId="0" borderId="0" xfId="79" applyNumberFormat="1" applyFont="1" applyAlignment="1">
      <alignment horizontal="right" vertical="center"/>
    </xf>
    <xf numFmtId="173" fontId="230" fillId="0" borderId="0" xfId="2" applyNumberFormat="1" applyFont="1" applyFill="1" applyAlignment="1">
      <alignment vertical="center"/>
    </xf>
    <xf numFmtId="173" fontId="230" fillId="0" borderId="0" xfId="1" applyNumberFormat="1" applyFont="1" applyFill="1" applyAlignment="1">
      <alignment vertical="center"/>
    </xf>
    <xf numFmtId="0" fontId="230" fillId="0" borderId="0" xfId="43916" applyFont="1"/>
    <xf numFmtId="37" fontId="230" fillId="0" borderId="0" xfId="43919" applyNumberFormat="1" applyFont="1"/>
    <xf numFmtId="168" fontId="230" fillId="0" borderId="0" xfId="43919" applyFont="1"/>
    <xf numFmtId="9" fontId="230" fillId="0" borderId="0" xfId="2" applyFont="1" applyFill="1" applyAlignment="1">
      <alignment vertical="center"/>
    </xf>
    <xf numFmtId="0" fontId="230" fillId="0" borderId="0" xfId="79" applyFont="1" applyAlignment="1">
      <alignment horizontal="left" vertical="center"/>
    </xf>
    <xf numFmtId="193" fontId="230" fillId="0" borderId="0" xfId="79" applyNumberFormat="1" applyFont="1" applyAlignment="1">
      <alignment horizontal="right" vertical="center"/>
    </xf>
    <xf numFmtId="4" fontId="230" fillId="0" borderId="0" xfId="79" applyNumberFormat="1" applyFont="1" applyAlignment="1">
      <alignment horizontal="right" vertical="center"/>
    </xf>
    <xf numFmtId="0" fontId="230" fillId="0" borderId="0" xfId="35073" applyFont="1" applyAlignment="1">
      <alignment horizontal="center" vertical="center"/>
    </xf>
    <xf numFmtId="168" fontId="230" fillId="0" borderId="0" xfId="1" applyFont="1" applyFill="1" applyBorder="1" applyAlignment="1">
      <alignment vertical="center"/>
    </xf>
    <xf numFmtId="172" fontId="230" fillId="0" borderId="0" xfId="0" applyNumberFormat="1" applyFont="1" applyAlignment="1">
      <alignment vertical="center"/>
    </xf>
    <xf numFmtId="179" fontId="230" fillId="0" borderId="0" xfId="0" applyNumberFormat="1" applyFont="1" applyAlignment="1">
      <alignment vertical="center"/>
    </xf>
    <xf numFmtId="172" fontId="230" fillId="0" borderId="1" xfId="0" applyNumberFormat="1" applyFont="1" applyBorder="1" applyAlignment="1">
      <alignment vertical="center"/>
    </xf>
    <xf numFmtId="168" fontId="230" fillId="0" borderId="1" xfId="1" applyFont="1" applyFill="1" applyBorder="1" applyAlignment="1">
      <alignment vertical="center"/>
    </xf>
    <xf numFmtId="172" fontId="230" fillId="0" borderId="1" xfId="0" applyNumberFormat="1" applyFont="1" applyBorder="1" applyAlignment="1">
      <alignment horizontal="center" vertical="center" wrapText="1"/>
    </xf>
    <xf numFmtId="173" fontId="230" fillId="0" borderId="0" xfId="2" applyNumberFormat="1" applyFont="1" applyFill="1" applyAlignment="1">
      <alignment horizontal="center" vertical="center" wrapText="1"/>
    </xf>
    <xf numFmtId="168" fontId="230" fillId="0" borderId="1" xfId="1" applyFont="1" applyFill="1" applyBorder="1" applyAlignment="1">
      <alignment horizontal="center" vertical="center" wrapText="1"/>
    </xf>
    <xf numFmtId="168" fontId="230" fillId="0" borderId="0" xfId="1" applyFont="1" applyFill="1"/>
    <xf numFmtId="0" fontId="230" fillId="0" borderId="0" xfId="4454" applyFont="1" applyAlignment="1">
      <alignment horizontal="center"/>
    </xf>
    <xf numFmtId="0" fontId="292" fillId="2" borderId="0" xfId="28" applyFont="1" applyFill="1" applyAlignment="1">
      <alignment horizontal="center" vertical="center" wrapText="1"/>
    </xf>
    <xf numFmtId="0" fontId="279" fillId="2" borderId="0" xfId="28" applyFont="1" applyFill="1" applyAlignment="1">
      <alignment horizontal="center" vertical="center"/>
    </xf>
    <xf numFmtId="168" fontId="279" fillId="2" borderId="0" xfId="17580" applyFont="1" applyFill="1" applyBorder="1" applyAlignment="1">
      <alignment horizontal="center" vertical="center"/>
    </xf>
    <xf numFmtId="0" fontId="279" fillId="2" borderId="0" xfId="28" applyFont="1" applyFill="1" applyAlignment="1">
      <alignment horizontal="center" vertical="center" wrapText="1"/>
    </xf>
    <xf numFmtId="1" fontId="229" fillId="0" borderId="0" xfId="28" applyNumberFormat="1" applyAlignment="1">
      <alignment horizontal="center" vertical="center" wrapText="1"/>
    </xf>
    <xf numFmtId="164" fontId="229" fillId="0" borderId="0" xfId="28" applyNumberFormat="1" applyAlignment="1">
      <alignment horizontal="center" vertical="center" wrapText="1"/>
    </xf>
    <xf numFmtId="0" fontId="229" fillId="2" borderId="0" xfId="28" applyFill="1" applyAlignment="1">
      <alignment horizontal="center" vertical="center" wrapText="1"/>
    </xf>
    <xf numFmtId="1" fontId="229" fillId="2" borderId="0" xfId="28" applyNumberFormat="1" applyFill="1" applyAlignment="1">
      <alignment horizontal="center" vertical="center" wrapText="1"/>
    </xf>
    <xf numFmtId="200" fontId="229" fillId="2" borderId="0" xfId="28" applyNumberFormat="1" applyFill="1" applyAlignment="1">
      <alignment horizontal="center" vertical="center" wrapText="1"/>
    </xf>
    <xf numFmtId="0" fontId="230" fillId="0" borderId="0" xfId="0" applyFont="1" applyAlignment="1">
      <alignment horizontal="left" vertical="center" wrapText="1"/>
    </xf>
    <xf numFmtId="0" fontId="230" fillId="0" borderId="0" xfId="35074" applyFont="1" applyAlignment="1">
      <alignment vertical="center"/>
    </xf>
    <xf numFmtId="0" fontId="271" fillId="0" borderId="1" xfId="35074" applyFont="1" applyBorder="1" applyAlignment="1">
      <alignment vertical="center"/>
    </xf>
    <xf numFmtId="0" fontId="271" fillId="0" borderId="1" xfId="0" applyFont="1" applyBorder="1" applyAlignment="1">
      <alignment horizontal="center" vertical="center"/>
    </xf>
    <xf numFmtId="0" fontId="230" fillId="0" borderId="1" xfId="35074" applyFont="1" applyBorder="1" applyAlignment="1">
      <alignment vertical="center"/>
    </xf>
    <xf numFmtId="170" fontId="230" fillId="0" borderId="1" xfId="1" applyNumberFormat="1" applyFont="1" applyFill="1" applyBorder="1" applyAlignment="1">
      <alignment horizontal="center" vertical="center"/>
    </xf>
    <xf numFmtId="177" fontId="271" fillId="0" borderId="1" xfId="0" applyNumberFormat="1" applyFont="1" applyBorder="1" applyAlignment="1">
      <alignment horizontal="centerContinuous" vertical="center"/>
    </xf>
    <xf numFmtId="170" fontId="271" fillId="0" borderId="1" xfId="1" applyNumberFormat="1" applyFont="1" applyFill="1" applyBorder="1" applyAlignment="1">
      <alignment horizontal="center" vertical="center"/>
    </xf>
    <xf numFmtId="175" fontId="230" fillId="0" borderId="0" xfId="0" applyNumberFormat="1" applyFont="1" applyAlignment="1">
      <alignment vertical="center"/>
    </xf>
    <xf numFmtId="167" fontId="230" fillId="0" borderId="0" xfId="0" applyNumberFormat="1" applyFont="1" applyAlignment="1">
      <alignment vertical="center"/>
    </xf>
    <xf numFmtId="0" fontId="230" fillId="0" borderId="0" xfId="0" applyFont="1" applyAlignment="1">
      <alignment horizontal="right" vertical="center"/>
    </xf>
    <xf numFmtId="177" fontId="230" fillId="0" borderId="0" xfId="0" applyNumberFormat="1" applyFont="1" applyAlignment="1">
      <alignment horizontal="center" vertical="center"/>
    </xf>
    <xf numFmtId="179" fontId="230" fillId="0" borderId="0" xfId="0" applyNumberFormat="1" applyFont="1" applyAlignment="1">
      <alignment horizontal="center" vertical="center" wrapText="1"/>
    </xf>
    <xf numFmtId="172" fontId="230" fillId="0" borderId="0" xfId="0" applyNumberFormat="1" applyFont="1" applyAlignment="1">
      <alignment horizontal="center" vertical="center" wrapText="1"/>
    </xf>
    <xf numFmtId="0" fontId="271" fillId="0" borderId="0" xfId="0" applyFont="1" applyAlignment="1">
      <alignment horizontal="center" vertical="center"/>
    </xf>
    <xf numFmtId="0" fontId="271" fillId="0" borderId="0" xfId="0" applyFont="1" applyAlignment="1">
      <alignment horizontal="right" vertical="center"/>
    </xf>
    <xf numFmtId="170" fontId="271" fillId="0" borderId="0" xfId="1" applyNumberFormat="1" applyFont="1" applyFill="1" applyBorder="1" applyAlignment="1">
      <alignment vertical="center"/>
    </xf>
    <xf numFmtId="168" fontId="271" fillId="0" borderId="0" xfId="1" applyFont="1" applyFill="1" applyBorder="1" applyAlignment="1">
      <alignment vertical="center"/>
    </xf>
    <xf numFmtId="168" fontId="230" fillId="0" borderId="0" xfId="35076" applyFont="1" applyFill="1"/>
    <xf numFmtId="0" fontId="271" fillId="0" borderId="2" xfId="0" applyFont="1" applyBorder="1" applyAlignment="1">
      <alignment horizontal="center" vertical="center" wrapText="1"/>
    </xf>
    <xf numFmtId="0" fontId="271" fillId="0" borderId="31" xfId="79" applyFont="1" applyBorder="1" applyAlignment="1">
      <alignment horizontal="center" vertical="center" wrapText="1"/>
    </xf>
    <xf numFmtId="49" fontId="230" fillId="0" borderId="1" xfId="0" applyNumberFormat="1" applyFont="1" applyBorder="1" applyAlignment="1">
      <alignment vertical="center" wrapText="1"/>
    </xf>
    <xf numFmtId="177" fontId="271" fillId="0" borderId="31" xfId="0" applyNumberFormat="1" applyFont="1" applyBorder="1" applyAlignment="1">
      <alignment vertical="center" wrapText="1"/>
    </xf>
    <xf numFmtId="179" fontId="271" fillId="0" borderId="44" xfId="0" applyNumberFormat="1" applyFont="1" applyBorder="1" applyAlignment="1">
      <alignment horizontal="center" vertical="center" wrapText="1"/>
    </xf>
    <xf numFmtId="0" fontId="271" fillId="0" borderId="45" xfId="0" applyFont="1" applyBorder="1" applyAlignment="1">
      <alignment horizontal="center" vertical="center" wrapText="1"/>
    </xf>
    <xf numFmtId="170" fontId="271" fillId="0" borderId="0" xfId="1" applyNumberFormat="1" applyFont="1" applyFill="1" applyBorder="1" applyAlignment="1">
      <alignment horizontal="center" vertical="center"/>
    </xf>
    <xf numFmtId="177" fontId="271" fillId="0" borderId="0" xfId="0" applyNumberFormat="1" applyFont="1" applyAlignment="1">
      <alignment vertical="center" wrapText="1"/>
    </xf>
    <xf numFmtId="0" fontId="230" fillId="0" borderId="0" xfId="35075" applyFont="1"/>
    <xf numFmtId="168" fontId="230" fillId="0" borderId="0" xfId="7" applyFont="1" applyFill="1" applyAlignment="1">
      <alignment vertical="center"/>
    </xf>
    <xf numFmtId="0" fontId="271" fillId="0" borderId="31" xfId="0" applyFont="1" applyBorder="1" applyAlignment="1">
      <alignment horizontal="center" vertical="center" wrapText="1"/>
    </xf>
    <xf numFmtId="204" fontId="230" fillId="0" borderId="0" xfId="0" applyNumberFormat="1" applyFont="1" applyAlignment="1">
      <alignment horizontal="center" vertical="center"/>
    </xf>
    <xf numFmtId="168" fontId="230" fillId="0" borderId="0" xfId="35076" applyFont="1" applyFill="1" applyAlignment="1">
      <alignment horizontal="center"/>
    </xf>
    <xf numFmtId="0" fontId="271" fillId="0" borderId="31" xfId="0" applyFont="1" applyBorder="1" applyAlignment="1">
      <alignment horizontal="center" vertical="center"/>
    </xf>
    <xf numFmtId="199" fontId="271" fillId="0" borderId="31" xfId="7" applyNumberFormat="1" applyFont="1" applyFill="1" applyBorder="1" applyAlignment="1">
      <alignment horizontal="center" vertical="center" wrapText="1"/>
    </xf>
    <xf numFmtId="168" fontId="230" fillId="0" borderId="0" xfId="1" applyFont="1" applyFill="1" applyBorder="1" applyAlignment="1">
      <alignment vertical="center" wrapText="1"/>
    </xf>
    <xf numFmtId="168" fontId="230" fillId="0" borderId="0" xfId="1" applyFont="1" applyFill="1" applyBorder="1" applyAlignment="1">
      <alignment horizontal="right" vertical="center" wrapText="1"/>
    </xf>
    <xf numFmtId="0" fontId="230" fillId="0" borderId="0" xfId="4" applyFont="1" applyAlignment="1">
      <alignment horizontal="right" vertical="center" wrapText="1"/>
    </xf>
    <xf numFmtId="0" fontId="230" fillId="0" borderId="0" xfId="35078" applyFont="1" applyAlignment="1">
      <alignment horizontal="right" vertical="center" wrapText="1"/>
    </xf>
    <xf numFmtId="168" fontId="230" fillId="0" borderId="0" xfId="0" applyNumberFormat="1" applyFont="1" applyAlignment="1">
      <alignment vertical="center"/>
    </xf>
    <xf numFmtId="0" fontId="230" fillId="0" borderId="0" xfId="35079" applyFont="1" applyFill="1" applyBorder="1" applyAlignment="1">
      <alignment vertical="center"/>
    </xf>
    <xf numFmtId="0" fontId="230" fillId="0" borderId="0" xfId="35079" applyFont="1" applyFill="1" applyBorder="1" applyAlignment="1">
      <alignment horizontal="center" vertical="center"/>
    </xf>
    <xf numFmtId="0" fontId="230" fillId="0" borderId="0" xfId="35079" applyFont="1" applyFill="1" applyBorder="1" applyAlignment="1">
      <alignment vertical="center" wrapText="1"/>
    </xf>
    <xf numFmtId="0" fontId="230" fillId="0" borderId="0" xfId="35079" applyFont="1" applyFill="1" applyBorder="1" applyAlignment="1">
      <alignment horizontal="right" vertical="center" wrapText="1"/>
    </xf>
    <xf numFmtId="179" fontId="230" fillId="0" borderId="0" xfId="35079" applyNumberFormat="1" applyFont="1" applyFill="1" applyBorder="1" applyAlignment="1">
      <alignment vertical="center"/>
    </xf>
    <xf numFmtId="196" fontId="230" fillId="0" borderId="0" xfId="35079" applyNumberFormat="1" applyFont="1" applyFill="1" applyAlignment="1">
      <alignment vertical="center"/>
    </xf>
    <xf numFmtId="172" fontId="230" fillId="0" borderId="0" xfId="35079" applyNumberFormat="1" applyFont="1" applyFill="1" applyAlignment="1">
      <alignment vertical="center"/>
    </xf>
    <xf numFmtId="0" fontId="230" fillId="0" borderId="0" xfId="35079" applyFont="1" applyFill="1" applyAlignment="1">
      <alignment vertical="center"/>
    </xf>
    <xf numFmtId="179" fontId="230" fillId="0" borderId="0" xfId="35079" applyNumberFormat="1" applyFont="1" applyFill="1" applyBorder="1" applyAlignment="1">
      <alignment horizontal="center" vertical="center" wrapText="1"/>
    </xf>
    <xf numFmtId="196" fontId="230" fillId="0" borderId="0" xfId="35079" applyNumberFormat="1" applyFont="1" applyFill="1" applyAlignment="1">
      <alignment horizontal="center" vertical="center" wrapText="1"/>
    </xf>
    <xf numFmtId="172" fontId="230" fillId="0" borderId="0" xfId="35079" applyNumberFormat="1" applyFont="1" applyFill="1" applyAlignment="1">
      <alignment horizontal="center" vertical="center" wrapText="1"/>
    </xf>
    <xf numFmtId="0" fontId="230" fillId="0" borderId="0" xfId="35079" applyFont="1" applyFill="1" applyAlignment="1">
      <alignment horizontal="center" vertical="center" wrapText="1"/>
    </xf>
    <xf numFmtId="175" fontId="271" fillId="0" borderId="0" xfId="0" applyNumberFormat="1" applyFont="1" applyAlignment="1">
      <alignment vertical="center"/>
    </xf>
    <xf numFmtId="0" fontId="230" fillId="0" borderId="0" xfId="5" applyFont="1" applyAlignment="1">
      <alignment horizontal="right" vertical="center" wrapText="1"/>
    </xf>
    <xf numFmtId="0" fontId="271" fillId="0" borderId="0" xfId="0" applyFont="1" applyAlignment="1">
      <alignment horizontal="left" vertical="center"/>
    </xf>
    <xf numFmtId="172" fontId="271" fillId="0" borderId="0" xfId="0" applyNumberFormat="1" applyFont="1" applyAlignment="1">
      <alignment vertical="center"/>
    </xf>
    <xf numFmtId="178" fontId="271" fillId="0" borderId="0" xfId="0" applyNumberFormat="1" applyFont="1" applyAlignment="1">
      <alignment vertical="center"/>
    </xf>
    <xf numFmtId="0" fontId="271" fillId="0" borderId="0" xfId="0" applyFont="1" applyAlignment="1">
      <alignment vertical="center"/>
    </xf>
    <xf numFmtId="4" fontId="230" fillId="0" borderId="0" xfId="0" applyNumberFormat="1" applyFont="1" applyAlignment="1">
      <alignment vertical="center" wrapText="1"/>
    </xf>
    <xf numFmtId="0" fontId="271" fillId="0" borderId="0" xfId="14" applyFont="1" applyAlignment="1">
      <alignment horizontal="right" vertical="center" wrapText="1"/>
    </xf>
    <xf numFmtId="4" fontId="271" fillId="0" borderId="0" xfId="0" applyNumberFormat="1" applyFont="1" applyAlignment="1">
      <alignment vertical="center"/>
    </xf>
    <xf numFmtId="168" fontId="231" fillId="0" borderId="47" xfId="1" applyFont="1" applyFill="1" applyBorder="1" applyAlignment="1">
      <alignment horizontal="right" wrapText="1"/>
    </xf>
    <xf numFmtId="0" fontId="231" fillId="0" borderId="47" xfId="43923" applyFont="1" applyBorder="1" applyAlignment="1">
      <alignment wrapText="1"/>
    </xf>
    <xf numFmtId="0" fontId="231" fillId="0" borderId="47" xfId="43930" applyBorder="1" applyAlignment="1">
      <alignment horizontal="right" wrapText="1"/>
    </xf>
    <xf numFmtId="0" fontId="231" fillId="0" borderId="35" xfId="35103" applyFont="1" applyBorder="1" applyAlignment="1">
      <alignment wrapText="1"/>
    </xf>
    <xf numFmtId="0" fontId="231" fillId="0" borderId="35" xfId="35103" applyFont="1" applyBorder="1" applyAlignment="1">
      <alignment horizontal="right" wrapText="1"/>
    </xf>
    <xf numFmtId="168" fontId="231" fillId="0" borderId="35" xfId="1" applyFont="1" applyFill="1" applyBorder="1" applyAlignment="1">
      <alignment horizontal="right" wrapText="1"/>
    </xf>
    <xf numFmtId="179" fontId="230" fillId="0" borderId="1" xfId="35091" applyNumberFormat="1" applyFont="1" applyFill="1" applyBorder="1" applyAlignment="1">
      <alignment vertical="center"/>
    </xf>
    <xf numFmtId="172" fontId="230" fillId="0" borderId="1" xfId="35091" applyNumberFormat="1" applyFont="1" applyFill="1" applyBorder="1" applyAlignment="1">
      <alignment vertical="center"/>
    </xf>
    <xf numFmtId="0" fontId="230" fillId="0" borderId="54" xfId="35068" applyFont="1" applyBorder="1" applyAlignment="1">
      <alignment horizontal="center"/>
    </xf>
    <xf numFmtId="0" fontId="230" fillId="0" borderId="1" xfId="35070" applyFont="1" applyBorder="1" applyAlignment="1">
      <alignment vertical="center" wrapText="1"/>
    </xf>
    <xf numFmtId="0" fontId="230" fillId="0" borderId="1" xfId="35071" applyFont="1" applyBorder="1" applyAlignment="1">
      <alignment vertical="center"/>
    </xf>
    <xf numFmtId="168" fontId="230" fillId="0" borderId="55" xfId="1" applyFont="1" applyFill="1" applyBorder="1" applyAlignment="1">
      <alignment horizontal="right" vertical="center" wrapText="1"/>
    </xf>
    <xf numFmtId="0" fontId="230" fillId="0" borderId="1" xfId="14" applyFont="1" applyBorder="1" applyAlignment="1">
      <alignment horizontal="center" vertical="center"/>
    </xf>
    <xf numFmtId="0" fontId="230" fillId="0" borderId="1" xfId="14" applyFont="1" applyBorder="1" applyAlignment="1">
      <alignment horizontal="center" vertical="center" wrapText="1"/>
    </xf>
    <xf numFmtId="0" fontId="230" fillId="0" borderId="1" xfId="35072" applyFont="1" applyBorder="1"/>
    <xf numFmtId="168" fontId="230" fillId="0" borderId="1" xfId="35072" applyNumberFormat="1" applyFont="1" applyBorder="1"/>
    <xf numFmtId="0" fontId="230" fillId="0" borderId="1" xfId="35072" applyFont="1" applyBorder="1" applyAlignment="1">
      <alignment horizontal="center"/>
    </xf>
    <xf numFmtId="0" fontId="230" fillId="0" borderId="1" xfId="4348" applyFont="1" applyBorder="1" applyAlignment="1">
      <alignment horizontal="center"/>
    </xf>
    <xf numFmtId="0" fontId="230" fillId="0" borderId="1" xfId="0" applyFont="1" applyBorder="1"/>
    <xf numFmtId="168" fontId="230" fillId="0" borderId="1" xfId="1" applyFont="1" applyFill="1" applyBorder="1"/>
    <xf numFmtId="0" fontId="230" fillId="0" borderId="1" xfId="4348" applyFont="1" applyBorder="1" applyAlignment="1">
      <alignment horizontal="center" wrapText="1"/>
    </xf>
    <xf numFmtId="49" fontId="236" fillId="0" borderId="0" xfId="0" applyNumberFormat="1" applyFont="1" applyAlignment="1">
      <alignment horizontal="left" vertical="center"/>
    </xf>
    <xf numFmtId="168" fontId="236" fillId="0" borderId="0" xfId="1" applyFont="1" applyFill="1" applyAlignment="1">
      <alignment horizontal="left" vertical="center"/>
    </xf>
    <xf numFmtId="168" fontId="230" fillId="0" borderId="0" xfId="1" applyFont="1" applyFill="1" applyBorder="1" applyAlignment="1">
      <alignment horizontal="left" vertical="center"/>
    </xf>
    <xf numFmtId="0" fontId="230" fillId="0" borderId="0" xfId="0" applyFont="1" applyAlignment="1">
      <alignment horizontal="left"/>
    </xf>
    <xf numFmtId="0" fontId="230" fillId="0" borderId="0" xfId="0" applyFont="1" applyAlignment="1">
      <alignment horizontal="left" vertical="center"/>
    </xf>
    <xf numFmtId="49" fontId="236" fillId="0" borderId="0" xfId="0" applyNumberFormat="1" applyFont="1" applyAlignment="1">
      <alignment horizontal="left"/>
    </xf>
    <xf numFmtId="0" fontId="269" fillId="0" borderId="0" xfId="6" applyFont="1" applyAlignment="1">
      <alignment horizontal="left" wrapText="1"/>
    </xf>
    <xf numFmtId="0" fontId="236" fillId="0" borderId="0" xfId="0" applyFont="1" applyAlignment="1">
      <alignment horizontal="left"/>
    </xf>
    <xf numFmtId="168" fontId="236" fillId="0" borderId="0" xfId="1" applyFont="1" applyFill="1" applyAlignment="1">
      <alignment horizontal="left"/>
    </xf>
    <xf numFmtId="168" fontId="230" fillId="0" borderId="0" xfId="1" applyFont="1" applyFill="1" applyBorder="1" applyAlignment="1">
      <alignment horizontal="left"/>
    </xf>
    <xf numFmtId="0" fontId="269" fillId="0" borderId="0" xfId="6" applyFont="1" applyAlignment="1">
      <alignment wrapText="1"/>
    </xf>
    <xf numFmtId="168" fontId="230" fillId="0" borderId="0" xfId="1" applyFont="1" applyFill="1" applyAlignment="1">
      <alignment horizontal="left" vertical="center"/>
    </xf>
    <xf numFmtId="168" fontId="230" fillId="0" borderId="1" xfId="1" applyFont="1" applyFill="1" applyBorder="1" applyAlignment="1">
      <alignment horizontal="center" wrapText="1"/>
    </xf>
    <xf numFmtId="172" fontId="230" fillId="0" borderId="1" xfId="0" applyNumberFormat="1" applyFont="1" applyBorder="1" applyAlignment="1">
      <alignment horizontal="center"/>
    </xf>
    <xf numFmtId="179" fontId="230" fillId="0" borderId="1" xfId="0" applyNumberFormat="1" applyFont="1" applyBorder="1" applyAlignment="1">
      <alignment horizontal="center"/>
    </xf>
    <xf numFmtId="168" fontId="230" fillId="0" borderId="1" xfId="1" applyFont="1" applyFill="1" applyBorder="1" applyAlignment="1">
      <alignment horizontal="center"/>
    </xf>
    <xf numFmtId="172" fontId="230" fillId="0" borderId="1" xfId="0" applyNumberFormat="1" applyFont="1" applyBorder="1" applyAlignment="1">
      <alignment horizontal="center" wrapText="1"/>
    </xf>
    <xf numFmtId="179" fontId="230" fillId="0" borderId="1" xfId="0" applyNumberFormat="1" applyFont="1" applyBorder="1" applyAlignment="1">
      <alignment horizontal="center" wrapText="1"/>
    </xf>
    <xf numFmtId="172" fontId="293" fillId="0" borderId="1" xfId="0" applyNumberFormat="1" applyFont="1" applyBorder="1" applyAlignment="1">
      <alignment horizontal="center" vertical="center" wrapText="1"/>
    </xf>
    <xf numFmtId="179" fontId="293" fillId="0" borderId="1" xfId="0" applyNumberFormat="1" applyFont="1" applyBorder="1" applyAlignment="1">
      <alignment horizontal="center" vertical="center" wrapText="1"/>
    </xf>
    <xf numFmtId="168" fontId="293" fillId="0" borderId="1" xfId="1" applyFont="1" applyFill="1" applyBorder="1" applyAlignment="1">
      <alignment horizontal="center" vertical="center" wrapText="1"/>
    </xf>
    <xf numFmtId="0" fontId="230" fillId="0" borderId="1" xfId="0" applyFont="1" applyBorder="1" applyAlignment="1">
      <alignment horizontal="center" vertical="center" wrapText="1"/>
    </xf>
    <xf numFmtId="0" fontId="294" fillId="31" borderId="1" xfId="0" applyFont="1" applyFill="1" applyBorder="1" applyAlignment="1">
      <alignment horizontal="center" vertical="center" wrapText="1"/>
    </xf>
    <xf numFmtId="0" fontId="244" fillId="30" borderId="1" xfId="0" applyFont="1" applyFill="1" applyBorder="1" applyAlignment="1">
      <alignment horizontal="center" vertical="center"/>
    </xf>
    <xf numFmtId="168" fontId="244" fillId="30" borderId="1" xfId="1" applyFont="1" applyFill="1" applyBorder="1" applyAlignment="1">
      <alignment horizontal="center" vertical="center"/>
    </xf>
    <xf numFmtId="0" fontId="244" fillId="30" borderId="1" xfId="0" applyFont="1" applyFill="1" applyBorder="1" applyAlignment="1">
      <alignment horizontal="center" vertical="center" wrapText="1"/>
    </xf>
    <xf numFmtId="0" fontId="295" fillId="0" borderId="47" xfId="43941" applyFont="1" applyBorder="1" applyAlignment="1">
      <alignment wrapText="1"/>
    </xf>
    <xf numFmtId="168" fontId="269" fillId="0" borderId="0" xfId="1" applyFont="1" applyFill="1" applyBorder="1" applyAlignment="1">
      <alignment horizontal="left" vertical="center" wrapText="1"/>
    </xf>
    <xf numFmtId="168" fontId="244" fillId="30" borderId="1" xfId="1" applyFont="1" applyFill="1" applyBorder="1" applyAlignment="1">
      <alignment horizontal="center" vertical="center" wrapText="1"/>
    </xf>
    <xf numFmtId="168" fontId="236" fillId="0" borderId="0" xfId="1" applyFont="1" applyFill="1" applyAlignment="1">
      <alignment horizontal="center" vertical="center"/>
    </xf>
    <xf numFmtId="168" fontId="244" fillId="0" borderId="0" xfId="1" applyFont="1" applyFill="1" applyBorder="1" applyAlignment="1">
      <alignment horizontal="center" vertical="center"/>
    </xf>
    <xf numFmtId="168" fontId="244" fillId="0" borderId="0" xfId="1" applyFont="1" applyFill="1" applyAlignment="1">
      <alignment vertical="center"/>
    </xf>
    <xf numFmtId="0" fontId="298" fillId="0" borderId="0" xfId="0" applyFont="1" applyAlignment="1">
      <alignment vertical="center"/>
    </xf>
    <xf numFmtId="0" fontId="237" fillId="0" borderId="0" xfId="0" applyFont="1" applyAlignment="1">
      <alignment vertical="center" wrapText="1"/>
    </xf>
    <xf numFmtId="168" fontId="237" fillId="0" borderId="0" xfId="1" applyFont="1" applyFill="1" applyAlignment="1">
      <alignment vertical="center"/>
    </xf>
    <xf numFmtId="168" fontId="299" fillId="0" borderId="0" xfId="1" applyFont="1" applyFill="1" applyAlignment="1">
      <alignment vertical="center"/>
    </xf>
    <xf numFmtId="0" fontId="299" fillId="0" borderId="0" xfId="0" applyFont="1" applyAlignment="1">
      <alignment vertical="center"/>
    </xf>
    <xf numFmtId="169" fontId="237" fillId="0" borderId="0" xfId="1" applyNumberFormat="1" applyFont="1" applyFill="1" applyAlignment="1">
      <alignment vertical="center"/>
    </xf>
    <xf numFmtId="0" fontId="297" fillId="0" borderId="0" xfId="0" applyFont="1" applyAlignment="1">
      <alignment horizontal="left" vertical="center"/>
    </xf>
    <xf numFmtId="0" fontId="271" fillId="0" borderId="4" xfId="0" applyFont="1" applyBorder="1" applyAlignment="1">
      <alignment horizontal="center" vertical="center"/>
    </xf>
    <xf numFmtId="0" fontId="230" fillId="0" borderId="16" xfId="35074" applyFont="1" applyBorder="1" applyAlignment="1">
      <alignment vertical="center"/>
    </xf>
    <xf numFmtId="0" fontId="295" fillId="0" borderId="47" xfId="43940" applyFont="1" applyBorder="1" applyAlignment="1">
      <alignment vertical="center" wrapText="1"/>
    </xf>
    <xf numFmtId="0" fontId="231" fillId="0" borderId="47" xfId="43901" applyBorder="1" applyAlignment="1">
      <alignment horizontal="right" vertical="center" wrapText="1"/>
    </xf>
    <xf numFmtId="4" fontId="231" fillId="0" borderId="47" xfId="43901" applyNumberFormat="1" applyBorder="1" applyAlignment="1">
      <alignment horizontal="right" vertical="center" wrapText="1"/>
    </xf>
    <xf numFmtId="0" fontId="236" fillId="0" borderId="0" xfId="35069" applyFont="1" applyAlignment="1">
      <alignment vertical="center" wrapText="1"/>
    </xf>
    <xf numFmtId="0" fontId="236" fillId="0" borderId="0" xfId="35069" applyFont="1" applyAlignment="1">
      <alignment horizontal="right" vertical="center" wrapText="1"/>
    </xf>
    <xf numFmtId="0" fontId="230" fillId="0" borderId="35" xfId="35077" applyFont="1" applyBorder="1" applyAlignment="1">
      <alignment horizontal="right" vertical="center" wrapText="1"/>
    </xf>
    <xf numFmtId="0" fontId="231" fillId="0" borderId="35" xfId="35125" applyFont="1" applyBorder="1" applyAlignment="1">
      <alignment horizontal="right" vertical="center" wrapText="1"/>
    </xf>
    <xf numFmtId="0" fontId="295" fillId="27" borderId="46" xfId="43941" applyFont="1" applyFill="1" applyBorder="1" applyAlignment="1">
      <alignment horizontal="center"/>
    </xf>
    <xf numFmtId="0" fontId="302" fillId="0" borderId="47" xfId="43941" applyFont="1" applyBorder="1" applyAlignment="1">
      <alignment wrapText="1"/>
    </xf>
    <xf numFmtId="0" fontId="85" fillId="0" borderId="0" xfId="43953"/>
    <xf numFmtId="0" fontId="301" fillId="0" borderId="0" xfId="43953" applyFont="1"/>
    <xf numFmtId="0" fontId="304" fillId="27" borderId="46" xfId="43961" applyFont="1" applyFill="1" applyBorder="1" applyAlignment="1">
      <alignment horizontal="center"/>
    </xf>
    <xf numFmtId="0" fontId="304" fillId="0" borderId="47" xfId="43961" applyFont="1" applyBorder="1" applyAlignment="1">
      <alignment wrapText="1"/>
    </xf>
    <xf numFmtId="0" fontId="304" fillId="0" borderId="47" xfId="43961" applyFont="1" applyBorder="1" applyAlignment="1">
      <alignment horizontal="right" wrapText="1"/>
    </xf>
    <xf numFmtId="4" fontId="304" fillId="0" borderId="47" xfId="43961" applyNumberFormat="1" applyFont="1" applyBorder="1" applyAlignment="1">
      <alignment horizontal="right" wrapText="1"/>
    </xf>
    <xf numFmtId="168" fontId="0" fillId="0" borderId="0" xfId="0" applyNumberFormat="1"/>
    <xf numFmtId="0" fontId="232" fillId="0" borderId="47" xfId="35105" applyFont="1" applyBorder="1" applyAlignment="1">
      <alignment wrapText="1"/>
    </xf>
    <xf numFmtId="0" fontId="232" fillId="0" borderId="47" xfId="43997" applyFont="1" applyBorder="1" applyAlignment="1">
      <alignment wrapText="1"/>
    </xf>
    <xf numFmtId="0" fontId="232" fillId="0" borderId="47" xfId="43997" applyFont="1" applyBorder="1" applyAlignment="1">
      <alignment horizontal="right" wrapText="1"/>
    </xf>
    <xf numFmtId="4" fontId="236" fillId="0" borderId="0" xfId="0" applyNumberFormat="1" applyFont="1" applyAlignment="1">
      <alignment horizontal="left" vertical="center"/>
    </xf>
    <xf numFmtId="4" fontId="311" fillId="0" borderId="0" xfId="0" applyNumberFormat="1" applyFont="1" applyAlignment="1">
      <alignment horizontal="center" vertical="center"/>
    </xf>
    <xf numFmtId="4" fontId="236" fillId="0" borderId="0" xfId="0" applyNumberFormat="1" applyFont="1" applyAlignment="1">
      <alignment horizontal="center" vertical="center" wrapText="1"/>
    </xf>
    <xf numFmtId="0" fontId="244" fillId="0" borderId="14" xfId="0" applyFont="1" applyBorder="1" applyAlignment="1">
      <alignment horizontal="center" vertical="center" wrapText="1"/>
    </xf>
    <xf numFmtId="199" fontId="244" fillId="0" borderId="14" xfId="0" applyNumberFormat="1" applyFont="1" applyBorder="1" applyAlignment="1">
      <alignment horizontal="center" vertical="center"/>
    </xf>
    <xf numFmtId="168" fontId="244" fillId="0" borderId="14" xfId="1" applyFont="1" applyFill="1" applyBorder="1" applyAlignment="1">
      <alignment horizontal="center" vertical="center" wrapText="1"/>
    </xf>
    <xf numFmtId="0" fontId="236" fillId="0" borderId="51" xfId="0" applyFont="1" applyBorder="1" applyAlignment="1">
      <alignment horizontal="center" vertical="center" wrapText="1"/>
    </xf>
    <xf numFmtId="9" fontId="236" fillId="0" borderId="52" xfId="2" applyFont="1" applyFill="1" applyBorder="1" applyAlignment="1">
      <alignment horizontal="center" vertical="center" wrapText="1"/>
    </xf>
    <xf numFmtId="0" fontId="236" fillId="0" borderId="50" xfId="0" applyFont="1" applyBorder="1" applyAlignment="1">
      <alignment horizontal="center" vertical="center" wrapText="1"/>
    </xf>
    <xf numFmtId="0" fontId="236" fillId="0" borderId="53" xfId="0" applyFont="1" applyBorder="1" applyAlignment="1">
      <alignment horizontal="center" vertical="center" wrapText="1"/>
    </xf>
    <xf numFmtId="199" fontId="244" fillId="0" borderId="0" xfId="1" applyNumberFormat="1" applyFont="1" applyFill="1" applyBorder="1" applyAlignment="1">
      <alignment horizontal="center" vertical="center" wrapText="1"/>
    </xf>
    <xf numFmtId="183" fontId="244" fillId="0" borderId="0" xfId="1" applyNumberFormat="1" applyFont="1" applyFill="1" applyBorder="1" applyAlignment="1">
      <alignment horizontal="center" vertical="center"/>
    </xf>
    <xf numFmtId="168" fontId="244" fillId="0" borderId="0" xfId="1" applyFont="1" applyFill="1" applyBorder="1" applyAlignment="1">
      <alignment horizontal="center" vertical="center" wrapText="1"/>
    </xf>
    <xf numFmtId="199" fontId="236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44" fillId="0" borderId="1" xfId="1" applyFont="1" applyFill="1" applyBorder="1" applyAlignment="1">
      <alignment horizontal="center" vertical="center"/>
    </xf>
    <xf numFmtId="200" fontId="239" fillId="0" borderId="1" xfId="0" applyNumberFormat="1" applyFont="1" applyBorder="1" applyAlignment="1">
      <alignment horizontal="center" vertical="center" wrapText="1"/>
    </xf>
    <xf numFmtId="168" fontId="244" fillId="0" borderId="1" xfId="1" applyFont="1" applyFill="1" applyBorder="1" applyAlignment="1">
      <alignment vertical="center"/>
    </xf>
    <xf numFmtId="0" fontId="244" fillId="0" borderId="1" xfId="0" applyFont="1" applyBorder="1" applyAlignment="1">
      <alignment vertical="center"/>
    </xf>
    <xf numFmtId="43" fontId="236" fillId="0" borderId="0" xfId="0" applyNumberFormat="1" applyFont="1" applyAlignment="1">
      <alignment vertical="center"/>
    </xf>
    <xf numFmtId="0" fontId="232" fillId="0" borderId="57" xfId="35133" applyFont="1" applyBorder="1" applyAlignment="1">
      <alignment wrapText="1"/>
    </xf>
    <xf numFmtId="0" fontId="232" fillId="0" borderId="57" xfId="35133" applyFont="1" applyBorder="1" applyAlignment="1">
      <alignment horizontal="right" wrapText="1"/>
    </xf>
    <xf numFmtId="168" fontId="232" fillId="0" borderId="57" xfId="1" applyFont="1" applyFill="1" applyBorder="1" applyAlignment="1">
      <alignment horizontal="right" wrapText="1"/>
    </xf>
    <xf numFmtId="0" fontId="298" fillId="0" borderId="0" xfId="0" applyFont="1" applyAlignment="1">
      <alignment horizontal="left" vertical="center"/>
    </xf>
    <xf numFmtId="4" fontId="298" fillId="0" borderId="0" xfId="0" applyNumberFormat="1" applyFont="1" applyAlignment="1">
      <alignment horizontal="center" vertical="center"/>
    </xf>
    <xf numFmtId="168" fontId="298" fillId="0" borderId="0" xfId="1" applyFont="1" applyFill="1" applyBorder="1" applyAlignment="1">
      <alignment vertical="center"/>
    </xf>
    <xf numFmtId="43" fontId="298" fillId="0" borderId="0" xfId="0" applyNumberFormat="1" applyFont="1" applyAlignment="1">
      <alignment vertical="center"/>
    </xf>
    <xf numFmtId="4" fontId="298" fillId="0" borderId="0" xfId="0" applyNumberFormat="1" applyFont="1" applyAlignment="1">
      <alignment vertical="center"/>
    </xf>
    <xf numFmtId="0" fontId="271" fillId="2" borderId="0" xfId="0" applyFont="1" applyFill="1" applyAlignment="1">
      <alignment vertical="center"/>
    </xf>
    <xf numFmtId="0" fontId="236" fillId="2" borderId="0" xfId="0" applyFont="1" applyFill="1" applyAlignment="1">
      <alignment vertical="center"/>
    </xf>
    <xf numFmtId="17" fontId="244" fillId="2" borderId="0" xfId="0" applyNumberFormat="1" applyFont="1" applyFill="1" applyAlignment="1">
      <alignment vertical="center" wrapText="1"/>
    </xf>
    <xf numFmtId="0" fontId="271" fillId="2" borderId="0" xfId="35074" applyFont="1" applyFill="1" applyAlignment="1">
      <alignment vertical="center"/>
    </xf>
    <xf numFmtId="0" fontId="271" fillId="2" borderId="0" xfId="0" applyFont="1" applyFill="1" applyAlignment="1">
      <alignment horizontal="center" vertical="center"/>
    </xf>
    <xf numFmtId="0" fontId="244" fillId="2" borderId="0" xfId="0" applyFont="1" applyFill="1" applyAlignment="1">
      <alignment horizontal="center" vertical="center"/>
    </xf>
    <xf numFmtId="0" fontId="230" fillId="2" borderId="0" xfId="35074" applyFont="1" applyFill="1" applyAlignment="1">
      <alignment vertical="center"/>
    </xf>
    <xf numFmtId="170" fontId="230" fillId="2" borderId="0" xfId="1" applyNumberFormat="1" applyFont="1" applyFill="1" applyBorder="1" applyAlignment="1">
      <alignment horizontal="center" vertical="center"/>
    </xf>
    <xf numFmtId="172" fontId="230" fillId="2" borderId="0" xfId="0" applyNumberFormat="1" applyFont="1" applyFill="1" applyAlignment="1">
      <alignment vertical="center"/>
    </xf>
    <xf numFmtId="170" fontId="236" fillId="2" borderId="0" xfId="1" applyNumberFormat="1" applyFont="1" applyFill="1" applyBorder="1" applyAlignment="1">
      <alignment horizontal="center" vertical="center"/>
    </xf>
    <xf numFmtId="172" fontId="236" fillId="2" borderId="0" xfId="0" applyNumberFormat="1" applyFont="1" applyFill="1" applyAlignment="1">
      <alignment vertical="center"/>
    </xf>
    <xf numFmtId="177" fontId="271" fillId="2" borderId="0" xfId="0" applyNumberFormat="1" applyFont="1" applyFill="1" applyAlignment="1">
      <alignment horizontal="center" vertical="center"/>
    </xf>
    <xf numFmtId="170" fontId="271" fillId="2" borderId="0" xfId="1" applyNumberFormat="1" applyFont="1" applyFill="1" applyBorder="1" applyAlignment="1">
      <alignment horizontal="center" vertical="center"/>
    </xf>
    <xf numFmtId="175" fontId="230" fillId="2" borderId="0" xfId="0" applyNumberFormat="1" applyFont="1" applyFill="1" applyAlignment="1">
      <alignment vertical="center"/>
    </xf>
    <xf numFmtId="170" fontId="244" fillId="2" borderId="0" xfId="1" applyNumberFormat="1" applyFont="1" applyFill="1" applyBorder="1" applyAlignment="1">
      <alignment horizontal="left" vertical="center"/>
    </xf>
    <xf numFmtId="175" fontId="236" fillId="2" borderId="0" xfId="0" applyNumberFormat="1" applyFont="1" applyFill="1" applyAlignment="1">
      <alignment vertical="center"/>
    </xf>
    <xf numFmtId="169" fontId="236" fillId="2" borderId="0" xfId="1" applyNumberFormat="1" applyFont="1" applyFill="1" applyBorder="1" applyAlignment="1">
      <alignment vertical="center"/>
    </xf>
    <xf numFmtId="1" fontId="236" fillId="2" borderId="0" xfId="0" applyNumberFormat="1" applyFont="1" applyFill="1" applyAlignment="1">
      <alignment vertical="center"/>
    </xf>
    <xf numFmtId="0" fontId="232" fillId="27" borderId="56" xfId="44031" applyFont="1" applyFill="1" applyBorder="1" applyAlignment="1">
      <alignment horizontal="center"/>
    </xf>
    <xf numFmtId="0" fontId="232" fillId="0" borderId="59" xfId="44031" applyFont="1" applyBorder="1" applyAlignment="1">
      <alignment wrapText="1"/>
    </xf>
    <xf numFmtId="0" fontId="313" fillId="27" borderId="56" xfId="44032" applyFont="1" applyFill="1" applyBorder="1" applyAlignment="1">
      <alignment horizontal="center"/>
    </xf>
    <xf numFmtId="0" fontId="313" fillId="0" borderId="59" xfId="44032" applyFont="1" applyBorder="1" applyAlignment="1">
      <alignment wrapText="1"/>
    </xf>
    <xf numFmtId="0" fontId="313" fillId="0" borderId="59" xfId="44032" applyFont="1" applyBorder="1" applyAlignment="1">
      <alignment horizontal="right" wrapText="1"/>
    </xf>
    <xf numFmtId="4" fontId="313" fillId="0" borderId="59" xfId="44032" applyNumberFormat="1" applyFont="1" applyBorder="1" applyAlignment="1">
      <alignment horizontal="right" wrapText="1"/>
    </xf>
    <xf numFmtId="0" fontId="313" fillId="29" borderId="59" xfId="35105" applyFont="1" applyFill="1" applyBorder="1" applyAlignment="1">
      <alignment horizontal="right" wrapText="1"/>
    </xf>
    <xf numFmtId="0" fontId="313" fillId="29" borderId="59" xfId="35105" applyFont="1" applyFill="1" applyBorder="1" applyAlignment="1">
      <alignment wrapText="1"/>
    </xf>
    <xf numFmtId="0" fontId="0" fillId="29" borderId="0" xfId="0" applyFill="1"/>
    <xf numFmtId="0" fontId="274" fillId="0" borderId="29" xfId="35060" applyBorder="1"/>
    <xf numFmtId="10" fontId="236" fillId="0" borderId="0" xfId="35079" applyNumberFormat="1" applyFont="1" applyFill="1" applyAlignment="1">
      <alignment horizontal="center" vertical="center" wrapText="1"/>
    </xf>
    <xf numFmtId="0" fontId="313" fillId="29" borderId="0" xfId="35105" applyFont="1" applyFill="1" applyAlignment="1">
      <alignment horizontal="right" wrapText="1"/>
    </xf>
    <xf numFmtId="0" fontId="295" fillId="0" borderId="0" xfId="43941" applyFont="1" applyAlignment="1">
      <alignment wrapText="1"/>
    </xf>
    <xf numFmtId="210" fontId="236" fillId="0" borderId="1" xfId="0" applyNumberFormat="1" applyFont="1" applyBorder="1" applyAlignment="1">
      <alignment horizontal="center" vertical="center" wrapText="1"/>
    </xf>
    <xf numFmtId="0" fontId="232" fillId="0" borderId="59" xfId="44032" applyFont="1" applyBorder="1" applyAlignment="1">
      <alignment wrapText="1"/>
    </xf>
    <xf numFmtId="173" fontId="236" fillId="0" borderId="0" xfId="2" applyNumberFormat="1" applyFont="1" applyFill="1" applyAlignment="1">
      <alignment horizontal="center" vertical="center"/>
    </xf>
    <xf numFmtId="173" fontId="230" fillId="0" borderId="0" xfId="2" applyNumberFormat="1" applyFont="1" applyFill="1" applyAlignment="1">
      <alignment horizontal="center" vertical="center"/>
    </xf>
    <xf numFmtId="173" fontId="244" fillId="0" borderId="0" xfId="2" applyNumberFormat="1" applyFont="1" applyFill="1" applyAlignment="1">
      <alignment horizontal="center" vertical="center"/>
    </xf>
    <xf numFmtId="173" fontId="271" fillId="0" borderId="0" xfId="2" applyNumberFormat="1" applyFont="1" applyFill="1" applyAlignment="1">
      <alignment horizontal="center" vertical="center"/>
    </xf>
    <xf numFmtId="168" fontId="298" fillId="0" borderId="1" xfId="1" applyFont="1" applyFill="1" applyBorder="1" applyAlignment="1">
      <alignment vertical="center"/>
    </xf>
    <xf numFmtId="2" fontId="236" fillId="0" borderId="0" xfId="0" applyNumberFormat="1" applyFont="1" applyAlignment="1">
      <alignment horizontal="center" vertical="center"/>
    </xf>
    <xf numFmtId="0" fontId="238" fillId="0" borderId="1" xfId="0" applyFont="1" applyBorder="1" applyAlignment="1">
      <alignment horizontal="center" vertical="center" wrapText="1"/>
    </xf>
    <xf numFmtId="0" fontId="237" fillId="0" borderId="0" xfId="0" applyFont="1" applyAlignment="1">
      <alignment horizontal="center" vertical="center"/>
    </xf>
    <xf numFmtId="0" fontId="238" fillId="0" borderId="31" xfId="0" applyFont="1" applyBorder="1" applyAlignment="1">
      <alignment horizontal="center" vertical="center"/>
    </xf>
    <xf numFmtId="1" fontId="237" fillId="0" borderId="0" xfId="0" applyNumberFormat="1" applyFont="1" applyAlignment="1">
      <alignment horizontal="center" vertical="center"/>
    </xf>
    <xf numFmtId="1" fontId="237" fillId="0" borderId="0" xfId="0" applyNumberFormat="1" applyFont="1" applyAlignment="1">
      <alignment horizontal="center" vertical="center" wrapText="1"/>
    </xf>
    <xf numFmtId="204" fontId="237" fillId="0" borderId="0" xfId="0" applyNumberFormat="1" applyFont="1" applyAlignment="1">
      <alignment horizontal="center" vertical="center"/>
    </xf>
    <xf numFmtId="171" fontId="237" fillId="0" borderId="0" xfId="0" applyNumberFormat="1" applyFont="1" applyAlignment="1">
      <alignment horizontal="center" vertical="center"/>
    </xf>
    <xf numFmtId="173" fontId="237" fillId="0" borderId="0" xfId="2" applyNumberFormat="1" applyFont="1" applyFill="1" applyAlignment="1">
      <alignment vertical="center"/>
    </xf>
    <xf numFmtId="9" fontId="237" fillId="0" borderId="0" xfId="2" applyFont="1" applyFill="1" applyAlignment="1">
      <alignment horizontal="center" vertical="center"/>
    </xf>
    <xf numFmtId="0" fontId="237" fillId="0" borderId="0" xfId="79" applyFont="1" applyAlignment="1">
      <alignment horizontal="left" vertical="center"/>
    </xf>
    <xf numFmtId="193" fontId="237" fillId="0" borderId="0" xfId="79" applyNumberFormat="1" applyFont="1" applyAlignment="1">
      <alignment horizontal="center" vertical="center"/>
    </xf>
    <xf numFmtId="0" fontId="237" fillId="0" borderId="0" xfId="0" applyFont="1" applyAlignment="1">
      <alignment horizontal="center" vertical="center" wrapText="1"/>
    </xf>
    <xf numFmtId="190" fontId="237" fillId="0" borderId="0" xfId="0" applyNumberFormat="1" applyFont="1" applyAlignment="1">
      <alignment horizontal="center" vertical="center" wrapText="1"/>
    </xf>
    <xf numFmtId="168" fontId="237" fillId="0" borderId="0" xfId="1" applyFont="1" applyFill="1" applyAlignment="1">
      <alignment horizontal="center" vertical="center"/>
    </xf>
    <xf numFmtId="1" fontId="237" fillId="0" borderId="0" xfId="6" applyNumberFormat="1" applyFont="1" applyAlignment="1">
      <alignment horizontal="center" vertical="center" wrapText="1"/>
    </xf>
    <xf numFmtId="1" fontId="237" fillId="0" borderId="0" xfId="6" applyNumberFormat="1" applyFont="1" applyAlignment="1">
      <alignment horizontal="center" vertical="center"/>
    </xf>
    <xf numFmtId="0" fontId="237" fillId="0" borderId="0" xfId="6" applyFont="1" applyAlignment="1">
      <alignment horizontal="center" vertical="center"/>
    </xf>
    <xf numFmtId="9" fontId="237" fillId="0" borderId="0" xfId="2" applyFont="1" applyFill="1" applyAlignment="1">
      <alignment vertical="center"/>
    </xf>
    <xf numFmtId="0" fontId="238" fillId="0" borderId="0" xfId="0" applyFont="1" applyAlignment="1">
      <alignment vertical="center"/>
    </xf>
    <xf numFmtId="0" fontId="238" fillId="0" borderId="0" xfId="0" applyFont="1" applyAlignment="1">
      <alignment horizontal="center" vertical="center"/>
    </xf>
    <xf numFmtId="0" fontId="237" fillId="0" borderId="0" xfId="3" applyFont="1" applyAlignment="1">
      <alignment horizontal="center" vertical="center" wrapText="1"/>
    </xf>
    <xf numFmtId="204" fontId="237" fillId="0" borderId="0" xfId="0" applyNumberFormat="1" applyFont="1" applyAlignment="1">
      <alignment horizontal="center" vertical="center" wrapText="1"/>
    </xf>
    <xf numFmtId="170" fontId="237" fillId="0" borderId="0" xfId="1" applyNumberFormat="1" applyFont="1" applyFill="1" applyBorder="1" applyAlignment="1">
      <alignment horizontal="center" vertical="center"/>
    </xf>
    <xf numFmtId="176" fontId="237" fillId="0" borderId="0" xfId="0" applyNumberFormat="1" applyFont="1" applyAlignment="1">
      <alignment vertical="center"/>
    </xf>
    <xf numFmtId="199" fontId="237" fillId="0" borderId="0" xfId="2" applyNumberFormat="1" applyFont="1" applyFill="1" applyAlignment="1">
      <alignment vertical="center"/>
    </xf>
    <xf numFmtId="0" fontId="237" fillId="0" borderId="0" xfId="0" applyFont="1" applyAlignment="1">
      <alignment horizontal="left" vertical="center"/>
    </xf>
    <xf numFmtId="168" fontId="237" fillId="0" borderId="0" xfId="0" applyNumberFormat="1" applyFont="1" applyAlignment="1">
      <alignment horizontal="center" vertical="center" wrapText="1"/>
    </xf>
    <xf numFmtId="1" fontId="238" fillId="0" borderId="31" xfId="8850" applyNumberFormat="1" applyFont="1" applyFill="1" applyBorder="1" applyAlignment="1">
      <alignment horizontal="center" vertical="center" wrapText="1"/>
    </xf>
    <xf numFmtId="177" fontId="237" fillId="0" borderId="0" xfId="0" applyNumberFormat="1" applyFont="1" applyAlignment="1">
      <alignment horizontal="center" vertical="center"/>
    </xf>
    <xf numFmtId="3" fontId="237" fillId="0" borderId="0" xfId="1" applyNumberFormat="1" applyFont="1" applyFill="1" applyBorder="1" applyAlignment="1">
      <alignment horizontal="center" vertical="center" wrapText="1"/>
    </xf>
    <xf numFmtId="172" fontId="237" fillId="0" borderId="0" xfId="0" applyNumberFormat="1" applyFont="1" applyAlignment="1">
      <alignment vertical="center" wrapText="1"/>
    </xf>
    <xf numFmtId="179" fontId="237" fillId="0" borderId="0" xfId="0" applyNumberFormat="1" applyFont="1" applyAlignment="1">
      <alignment horizontal="center" vertical="center"/>
    </xf>
    <xf numFmtId="179" fontId="297" fillId="0" borderId="0" xfId="0" applyNumberFormat="1" applyFont="1" applyAlignment="1">
      <alignment horizontal="justify" vertical="center" wrapText="1"/>
    </xf>
    <xf numFmtId="49" fontId="237" fillId="0" borderId="0" xfId="0" applyNumberFormat="1" applyFont="1" applyAlignment="1">
      <alignment vertical="center"/>
    </xf>
    <xf numFmtId="174" fontId="237" fillId="0" borderId="0" xfId="1" applyNumberFormat="1" applyFont="1" applyFill="1" applyBorder="1" applyAlignment="1">
      <alignment horizontal="center" vertical="center" wrapText="1"/>
    </xf>
    <xf numFmtId="172" fontId="237" fillId="0" borderId="0" xfId="0" applyNumberFormat="1" applyFont="1" applyAlignment="1">
      <alignment vertical="center"/>
    </xf>
    <xf numFmtId="0" fontId="301" fillId="0" borderId="0" xfId="0" applyFont="1" applyAlignment="1">
      <alignment vertical="center"/>
    </xf>
    <xf numFmtId="177" fontId="237" fillId="0" borderId="0" xfId="0" applyNumberFormat="1" applyFont="1" applyAlignment="1">
      <alignment horizontal="left" vertical="center"/>
    </xf>
    <xf numFmtId="0" fontId="232" fillId="27" borderId="0" xfId="44031" applyFont="1" applyFill="1" applyAlignment="1">
      <alignment horizontal="center"/>
    </xf>
    <xf numFmtId="0" fontId="232" fillId="0" borderId="60" xfId="44031" applyFont="1" applyBorder="1" applyAlignment="1">
      <alignment horizontal="right" wrapText="1"/>
    </xf>
    <xf numFmtId="179" fontId="237" fillId="33" borderId="0" xfId="35091" applyNumberFormat="1" applyFont="1" applyFill="1" applyBorder="1" applyAlignment="1">
      <alignment vertical="center"/>
    </xf>
    <xf numFmtId="196" fontId="237" fillId="0" borderId="0" xfId="35091" applyNumberFormat="1" applyFont="1" applyFill="1" applyBorder="1" applyAlignment="1">
      <alignment vertical="center"/>
    </xf>
    <xf numFmtId="175" fontId="319" fillId="0" borderId="0" xfId="0" applyNumberFormat="1" applyFont="1" applyAlignment="1">
      <alignment vertical="center"/>
    </xf>
    <xf numFmtId="9" fontId="320" fillId="0" borderId="0" xfId="2" applyFont="1" applyFill="1" applyAlignment="1">
      <alignment vertical="center"/>
    </xf>
    <xf numFmtId="199" fontId="237" fillId="0" borderId="0" xfId="79" applyNumberFormat="1" applyFont="1" applyAlignment="1">
      <alignment horizontal="left" vertical="center"/>
    </xf>
    <xf numFmtId="0" fontId="244" fillId="0" borderId="64" xfId="79" applyFont="1" applyBorder="1" applyAlignment="1">
      <alignment horizontal="center" vertical="center" wrapText="1"/>
    </xf>
    <xf numFmtId="2" fontId="244" fillId="0" borderId="64" xfId="0" applyNumberFormat="1" applyFont="1" applyBorder="1" applyAlignment="1">
      <alignment horizontal="center" vertical="center"/>
    </xf>
    <xf numFmtId="4" fontId="0" fillId="0" borderId="0" xfId="0" applyNumberFormat="1"/>
    <xf numFmtId="0" fontId="232" fillId="0" borderId="60" xfId="44032" applyFont="1" applyBorder="1" applyAlignment="1">
      <alignment horizontal="right" wrapText="1"/>
    </xf>
    <xf numFmtId="4" fontId="232" fillId="0" borderId="60" xfId="44032" applyNumberFormat="1" applyFont="1" applyBorder="1" applyAlignment="1">
      <alignment horizontal="right" wrapText="1"/>
    </xf>
    <xf numFmtId="0" fontId="276" fillId="0" borderId="60" xfId="35103" applyBorder="1" applyAlignment="1">
      <alignment horizontal="right" wrapText="1"/>
    </xf>
    <xf numFmtId="168" fontId="231" fillId="0" borderId="60" xfId="1" applyFont="1" applyFill="1" applyBorder="1" applyAlignment="1">
      <alignment horizontal="right" wrapText="1"/>
    </xf>
    <xf numFmtId="199" fontId="236" fillId="0" borderId="0" xfId="0" applyNumberFormat="1" applyFont="1" applyAlignment="1">
      <alignment horizontal="center" vertical="center" wrapText="1"/>
    </xf>
    <xf numFmtId="49" fontId="237" fillId="0" borderId="0" xfId="0" applyNumberFormat="1" applyFont="1" applyAlignment="1">
      <alignment horizontal="center" vertical="center"/>
    </xf>
    <xf numFmtId="0" fontId="297" fillId="0" borderId="0" xfId="0" applyFont="1" applyAlignment="1">
      <alignment horizontal="justify" vertical="center" wrapText="1"/>
    </xf>
    <xf numFmtId="0" fontId="238" fillId="0" borderId="63" xfId="0" applyFont="1" applyBorder="1" applyAlignment="1">
      <alignment horizontal="center" vertical="center"/>
    </xf>
    <xf numFmtId="0" fontId="238" fillId="0" borderId="64" xfId="79" applyFont="1" applyBorder="1" applyAlignment="1">
      <alignment horizontal="center" vertical="center"/>
    </xf>
    <xf numFmtId="199" fontId="238" fillId="0" borderId="62" xfId="7" applyNumberFormat="1" applyFont="1" applyFill="1" applyBorder="1" applyAlignment="1">
      <alignment horizontal="center" vertical="center" wrapText="1"/>
    </xf>
    <xf numFmtId="0" fontId="238" fillId="0" borderId="61" xfId="0" applyFont="1" applyBorder="1" applyAlignment="1">
      <alignment horizontal="center" vertical="center"/>
    </xf>
    <xf numFmtId="0" fontId="238" fillId="0" borderId="62" xfId="0" applyFont="1" applyBorder="1" applyAlignment="1">
      <alignment horizontal="center" vertical="center"/>
    </xf>
    <xf numFmtId="0" fontId="238" fillId="0" borderId="62" xfId="6" applyFont="1" applyBorder="1" applyAlignment="1">
      <alignment horizontal="center" vertical="center"/>
    </xf>
    <xf numFmtId="177" fontId="238" fillId="0" borderId="62" xfId="0" applyNumberFormat="1" applyFont="1" applyBorder="1" applyAlignment="1">
      <alignment horizontal="center" vertical="center"/>
    </xf>
    <xf numFmtId="177" fontId="238" fillId="0" borderId="61" xfId="0" applyNumberFormat="1" applyFont="1" applyBorder="1" applyAlignment="1">
      <alignment horizontal="center" vertical="center"/>
    </xf>
    <xf numFmtId="177" fontId="238" fillId="0" borderId="62" xfId="0" applyNumberFormat="1" applyFont="1" applyBorder="1" applyAlignment="1">
      <alignment horizontal="center" vertical="center" wrapText="1"/>
    </xf>
    <xf numFmtId="177" fontId="238" fillId="0" borderId="61" xfId="0" applyNumberFormat="1" applyFont="1" applyBorder="1" applyAlignment="1">
      <alignment horizontal="left" vertical="center"/>
    </xf>
    <xf numFmtId="199" fontId="238" fillId="0" borderId="64" xfId="7" applyNumberFormat="1" applyFont="1" applyFill="1" applyBorder="1" applyAlignment="1">
      <alignment horizontal="center" vertical="center" wrapText="1"/>
    </xf>
    <xf numFmtId="0" fontId="238" fillId="0" borderId="64" xfId="79" applyFont="1" applyBorder="1" applyAlignment="1">
      <alignment horizontal="right" vertical="center"/>
    </xf>
    <xf numFmtId="204" fontId="238" fillId="0" borderId="64" xfId="7" applyNumberFormat="1" applyFont="1" applyFill="1" applyBorder="1" applyAlignment="1">
      <alignment horizontal="center" vertical="center" wrapText="1"/>
    </xf>
    <xf numFmtId="0" fontId="236" fillId="0" borderId="64" xfId="0" applyFont="1" applyBorder="1" applyAlignment="1">
      <alignment horizontal="center" vertical="center"/>
    </xf>
    <xf numFmtId="2" fontId="236" fillId="0" borderId="64" xfId="0" applyNumberFormat="1" applyFont="1" applyBorder="1" applyAlignment="1">
      <alignment horizontal="center" vertical="center"/>
    </xf>
    <xf numFmtId="0" fontId="235" fillId="0" borderId="16" xfId="0" applyFont="1" applyBorder="1" applyAlignment="1">
      <alignment horizontal="center" vertical="center"/>
    </xf>
    <xf numFmtId="179" fontId="236" fillId="0" borderId="16" xfId="0" applyNumberFormat="1" applyFont="1" applyBorder="1" applyAlignment="1">
      <alignment horizontal="center" vertical="center" wrapText="1"/>
    </xf>
    <xf numFmtId="3" fontId="235" fillId="0" borderId="16" xfId="0" applyNumberFormat="1" applyFont="1" applyBorder="1" applyAlignment="1">
      <alignment horizontal="center" vertical="center"/>
    </xf>
    <xf numFmtId="0" fontId="297" fillId="0" borderId="0" xfId="0" applyFont="1" applyAlignment="1">
      <alignment horizontal="left" vertical="center" wrapText="1"/>
    </xf>
    <xf numFmtId="0" fontId="238" fillId="0" borderId="61" xfId="0" applyFont="1" applyBorder="1" applyAlignment="1">
      <alignment horizontal="center" vertical="center" wrapText="1"/>
    </xf>
    <xf numFmtId="0" fontId="238" fillId="0" borderId="0" xfId="0" applyFont="1" applyAlignment="1">
      <alignment horizontal="left" vertical="center"/>
    </xf>
    <xf numFmtId="0" fontId="237" fillId="0" borderId="0" xfId="0" applyFont="1" applyAlignment="1">
      <alignment horizontal="centerContinuous" vertical="center"/>
    </xf>
    <xf numFmtId="1" fontId="237" fillId="0" borderId="0" xfId="0" applyNumberFormat="1" applyFont="1" applyAlignment="1">
      <alignment vertical="center" wrapText="1"/>
    </xf>
    <xf numFmtId="195" fontId="237" fillId="0" borderId="0" xfId="7" applyNumberFormat="1" applyFont="1" applyFill="1" applyAlignment="1">
      <alignment horizontal="center" vertical="center" wrapText="1"/>
    </xf>
    <xf numFmtId="9" fontId="237" fillId="0" borderId="0" xfId="2" applyFont="1" applyFill="1" applyAlignment="1">
      <alignment horizontal="center" vertical="center" wrapText="1"/>
    </xf>
    <xf numFmtId="10" fontId="237" fillId="0" borderId="0" xfId="2" applyNumberFormat="1" applyFont="1" applyFill="1" applyBorder="1" applyAlignment="1">
      <alignment vertical="center"/>
    </xf>
    <xf numFmtId="1" fontId="237" fillId="0" borderId="0" xfId="0" applyNumberFormat="1" applyFont="1" applyAlignment="1">
      <alignment vertical="center"/>
    </xf>
    <xf numFmtId="0" fontId="237" fillId="0" borderId="0" xfId="6" applyFont="1" applyAlignment="1">
      <alignment vertical="center"/>
    </xf>
    <xf numFmtId="175" fontId="237" fillId="0" borderId="0" xfId="0" applyNumberFormat="1" applyFont="1" applyAlignment="1">
      <alignment vertical="center"/>
    </xf>
    <xf numFmtId="177" fontId="237" fillId="0" borderId="0" xfId="0" applyNumberFormat="1" applyFont="1" applyAlignment="1">
      <alignment horizontal="centerContinuous" vertical="center"/>
    </xf>
    <xf numFmtId="9" fontId="237" fillId="0" borderId="0" xfId="2" applyFont="1" applyFill="1" applyBorder="1" applyAlignment="1">
      <alignment horizontal="center" vertical="center"/>
    </xf>
    <xf numFmtId="175" fontId="238" fillId="0" borderId="0" xfId="0" applyNumberFormat="1" applyFont="1" applyAlignment="1">
      <alignment vertical="center"/>
    </xf>
    <xf numFmtId="0" fontId="238" fillId="0" borderId="61" xfId="6" applyFont="1" applyBorder="1" applyAlignment="1">
      <alignment horizontal="center" vertical="center"/>
    </xf>
    <xf numFmtId="0" fontId="238" fillId="0" borderId="39" xfId="0" applyFont="1" applyBorder="1" applyAlignment="1">
      <alignment horizontal="center" vertical="center"/>
    </xf>
    <xf numFmtId="172" fontId="237" fillId="0" borderId="0" xfId="0" applyNumberFormat="1" applyFont="1" applyAlignment="1">
      <alignment horizontal="center" vertical="center" wrapText="1"/>
    </xf>
    <xf numFmtId="170" fontId="238" fillId="0" borderId="61" xfId="1" applyNumberFormat="1" applyFont="1" applyFill="1" applyBorder="1" applyAlignment="1">
      <alignment horizontal="center" vertical="center" wrapText="1"/>
    </xf>
    <xf numFmtId="0" fontId="238" fillId="0" borderId="39" xfId="0" applyFont="1" applyBorder="1" applyAlignment="1">
      <alignment horizontal="center" vertical="center" wrapText="1"/>
    </xf>
    <xf numFmtId="0" fontId="297" fillId="0" borderId="0" xfId="6" applyFont="1" applyAlignment="1">
      <alignment vertical="center" wrapText="1"/>
    </xf>
    <xf numFmtId="0" fontId="238" fillId="30" borderId="1" xfId="0" applyFont="1" applyFill="1" applyBorder="1" applyAlignment="1">
      <alignment horizontal="center" vertical="center"/>
    </xf>
    <xf numFmtId="168" fontId="238" fillId="30" borderId="1" xfId="1" applyFont="1" applyFill="1" applyBorder="1" applyAlignment="1">
      <alignment horizontal="center" vertical="center"/>
    </xf>
    <xf numFmtId="0" fontId="234" fillId="0" borderId="1" xfId="28" applyFont="1" applyBorder="1" applyAlignment="1">
      <alignment horizontal="center" vertical="center" wrapText="1"/>
    </xf>
    <xf numFmtId="1" fontId="43" fillId="0" borderId="40" xfId="28" applyNumberFormat="1" applyFont="1" applyBorder="1" applyAlignment="1">
      <alignment horizontal="center" vertical="center" wrapText="1"/>
    </xf>
    <xf numFmtId="164" fontId="43" fillId="0" borderId="40" xfId="28" applyNumberFormat="1" applyFont="1" applyBorder="1" applyAlignment="1">
      <alignment horizontal="center" vertical="center" wrapText="1"/>
    </xf>
    <xf numFmtId="1" fontId="43" fillId="0" borderId="1" xfId="28" applyNumberFormat="1" applyFont="1" applyBorder="1" applyAlignment="1">
      <alignment horizontal="center" vertical="center" wrapText="1"/>
    </xf>
    <xf numFmtId="1" fontId="43" fillId="0" borderId="48" xfId="28" applyNumberFormat="1" applyFont="1" applyBorder="1" applyAlignment="1">
      <alignment horizontal="center" vertical="center" wrapText="1"/>
    </xf>
    <xf numFmtId="164" fontId="43" fillId="0" borderId="48" xfId="28" applyNumberFormat="1" applyFont="1" applyBorder="1" applyAlignment="1">
      <alignment horizontal="center" vertical="center" wrapText="1"/>
    </xf>
    <xf numFmtId="164" fontId="43" fillId="0" borderId="1" xfId="28" applyNumberFormat="1" applyFont="1" applyBorder="1" applyAlignment="1">
      <alignment horizontal="center" vertical="center" wrapText="1"/>
    </xf>
    <xf numFmtId="0" fontId="234" fillId="26" borderId="1" xfId="0" applyFont="1" applyFill="1" applyBorder="1" applyAlignment="1">
      <alignment horizontal="center" vertical="center" wrapText="1"/>
    </xf>
    <xf numFmtId="1" fontId="234" fillId="26" borderId="1" xfId="0" applyNumberFormat="1" applyFont="1" applyFill="1" applyBorder="1" applyAlignment="1">
      <alignment horizontal="center" vertical="center" wrapText="1"/>
    </xf>
    <xf numFmtId="200" fontId="234" fillId="26" borderId="1" xfId="0" applyNumberFormat="1" applyFont="1" applyFill="1" applyBorder="1" applyAlignment="1">
      <alignment horizontal="center" vertical="center" wrapText="1"/>
    </xf>
    <xf numFmtId="177" fontId="238" fillId="0" borderId="18" xfId="0" applyNumberFormat="1" applyFont="1" applyBorder="1" applyAlignment="1">
      <alignment horizontal="center" vertical="center"/>
    </xf>
    <xf numFmtId="0" fontId="238" fillId="0" borderId="37" xfId="0" applyFont="1" applyBorder="1" applyAlignment="1">
      <alignment horizontal="center" vertical="center"/>
    </xf>
    <xf numFmtId="0" fontId="238" fillId="0" borderId="4" xfId="79" applyFont="1" applyBorder="1" applyAlignment="1">
      <alignment horizontal="center" vertical="center"/>
    </xf>
    <xf numFmtId="179" fontId="237" fillId="0" borderId="0" xfId="0" applyNumberFormat="1" applyFont="1" applyAlignment="1">
      <alignment horizontal="center" vertical="center" wrapText="1"/>
    </xf>
    <xf numFmtId="200" fontId="238" fillId="0" borderId="4" xfId="7" applyNumberFormat="1" applyFont="1" applyFill="1" applyBorder="1" applyAlignment="1">
      <alignment horizontal="center" vertical="center" wrapText="1"/>
    </xf>
    <xf numFmtId="0" fontId="237" fillId="0" borderId="0" xfId="0" applyFont="1" applyAlignment="1">
      <alignment horizontal="left" vertical="center" wrapText="1"/>
    </xf>
    <xf numFmtId="0" fontId="237" fillId="0" borderId="0" xfId="35074" applyFont="1" applyAlignment="1">
      <alignment vertical="center"/>
    </xf>
    <xf numFmtId="0" fontId="238" fillId="0" borderId="1" xfId="35074" applyFont="1" applyBorder="1" applyAlignment="1">
      <alignment vertical="center"/>
    </xf>
    <xf numFmtId="0" fontId="238" fillId="0" borderId="1" xfId="0" applyFont="1" applyBorder="1" applyAlignment="1">
      <alignment horizontal="center" vertical="center"/>
    </xf>
    <xf numFmtId="0" fontId="238" fillId="0" borderId="1" xfId="0" applyFont="1" applyBorder="1" applyAlignment="1">
      <alignment horizontal="centerContinuous" vertical="center"/>
    </xf>
    <xf numFmtId="0" fontId="237" fillId="0" borderId="1" xfId="35074" applyFont="1" applyBorder="1" applyAlignment="1">
      <alignment vertical="center"/>
    </xf>
    <xf numFmtId="177" fontId="238" fillId="0" borderId="1" xfId="0" applyNumberFormat="1" applyFont="1" applyBorder="1" applyAlignment="1">
      <alignment horizontal="centerContinuous" vertical="center"/>
    </xf>
    <xf numFmtId="179" fontId="238" fillId="0" borderId="0" xfId="0" applyNumberFormat="1" applyFont="1" applyAlignment="1">
      <alignment horizontal="center" vertical="center" wrapText="1"/>
    </xf>
    <xf numFmtId="177" fontId="238" fillId="0" borderId="0" xfId="0" applyNumberFormat="1" applyFont="1" applyAlignment="1">
      <alignment horizontal="centerContinuous" vertical="center"/>
    </xf>
    <xf numFmtId="216" fontId="237" fillId="0" borderId="0" xfId="0" applyNumberFormat="1" applyFont="1" applyAlignment="1">
      <alignment vertical="center"/>
    </xf>
    <xf numFmtId="0" fontId="238" fillId="0" borderId="1" xfId="79" applyFont="1" applyBorder="1" applyAlignment="1">
      <alignment horizontal="center" vertical="center"/>
    </xf>
    <xf numFmtId="177" fontId="238" fillId="0" borderId="1" xfId="0" applyNumberFormat="1" applyFont="1" applyBorder="1" applyAlignment="1">
      <alignment horizontal="center" vertical="center"/>
    </xf>
    <xf numFmtId="179" fontId="238" fillId="0" borderId="1" xfId="0" applyNumberFormat="1" applyFont="1" applyBorder="1" applyAlignment="1">
      <alignment horizontal="center" vertical="center" wrapText="1"/>
    </xf>
    <xf numFmtId="199" fontId="238" fillId="0" borderId="1" xfId="7" applyNumberFormat="1" applyFont="1" applyFill="1" applyBorder="1" applyAlignment="1">
      <alignment horizontal="center" vertical="center" wrapText="1"/>
    </xf>
    <xf numFmtId="199" fontId="237" fillId="0" borderId="0" xfId="0" applyNumberFormat="1" applyFont="1" applyAlignment="1">
      <alignment vertical="center"/>
    </xf>
    <xf numFmtId="177" fontId="238" fillId="0" borderId="0" xfId="0" applyNumberFormat="1" applyFont="1" applyAlignment="1">
      <alignment horizontal="center" vertical="center"/>
    </xf>
    <xf numFmtId="0" fontId="238" fillId="0" borderId="0" xfId="0" applyFont="1" applyAlignment="1">
      <alignment horizontal="centerContinuous" vertical="center"/>
    </xf>
    <xf numFmtId="49" fontId="238" fillId="0" borderId="62" xfId="0" applyNumberFormat="1" applyFont="1" applyBorder="1" applyAlignment="1">
      <alignment vertical="center" wrapText="1"/>
    </xf>
    <xf numFmtId="0" fontId="238" fillId="0" borderId="2" xfId="0" applyFont="1" applyBorder="1" applyAlignment="1">
      <alignment horizontal="center" vertical="center" wrapText="1"/>
    </xf>
    <xf numFmtId="0" fontId="238" fillId="0" borderId="31" xfId="79" applyFont="1" applyBorder="1" applyAlignment="1">
      <alignment horizontal="center" vertical="center" wrapText="1"/>
    </xf>
    <xf numFmtId="0" fontId="238" fillId="0" borderId="37" xfId="79" applyFont="1" applyBorder="1" applyAlignment="1">
      <alignment horizontal="center" vertical="center" wrapText="1"/>
    </xf>
    <xf numFmtId="49" fontId="237" fillId="0" borderId="65" xfId="0" applyNumberFormat="1" applyFont="1" applyBorder="1" applyAlignment="1">
      <alignment vertical="center" wrapText="1"/>
    </xf>
    <xf numFmtId="49" fontId="237" fillId="0" borderId="32" xfId="0" applyNumberFormat="1" applyFont="1" applyBorder="1" applyAlignment="1">
      <alignment vertical="center" wrapText="1"/>
    </xf>
    <xf numFmtId="177" fontId="238" fillId="0" borderId="62" xfId="0" applyNumberFormat="1" applyFont="1" applyBorder="1" applyAlignment="1">
      <alignment vertical="center" wrapText="1"/>
    </xf>
    <xf numFmtId="0" fontId="238" fillId="0" borderId="45" xfId="0" applyFont="1" applyBorder="1" applyAlignment="1">
      <alignment horizontal="center" vertical="center" wrapText="1"/>
    </xf>
    <xf numFmtId="179" fontId="238" fillId="0" borderId="61" xfId="0" applyNumberFormat="1" applyFont="1" applyBorder="1" applyAlignment="1">
      <alignment horizontal="center" vertical="center" wrapText="1"/>
    </xf>
    <xf numFmtId="177" fontId="238" fillId="0" borderId="0" xfId="0" applyNumberFormat="1" applyFont="1" applyAlignment="1">
      <alignment vertical="center" wrapText="1"/>
    </xf>
    <xf numFmtId="0" fontId="238" fillId="0" borderId="0" xfId="0" applyFont="1" applyAlignment="1">
      <alignment horizontal="center" vertical="center" wrapText="1"/>
    </xf>
    <xf numFmtId="0" fontId="238" fillId="0" borderId="64" xfId="79" applyFont="1" applyBorder="1" applyAlignment="1">
      <alignment horizontal="center" vertical="center" wrapText="1"/>
    </xf>
    <xf numFmtId="177" fontId="238" fillId="0" borderId="61" xfId="0" applyNumberFormat="1" applyFont="1" applyBorder="1" applyAlignment="1">
      <alignment vertical="center" wrapText="1"/>
    </xf>
    <xf numFmtId="0" fontId="237" fillId="0" borderId="1" xfId="0" applyFont="1" applyBorder="1" applyAlignment="1">
      <alignment horizontal="center" vertical="center" wrapText="1"/>
    </xf>
    <xf numFmtId="1" fontId="237" fillId="0" borderId="1" xfId="7" applyNumberFormat="1" applyFont="1" applyFill="1" applyBorder="1" applyAlignment="1">
      <alignment horizontal="center" vertical="center" wrapText="1"/>
    </xf>
    <xf numFmtId="199" fontId="237" fillId="0" borderId="1" xfId="0" applyNumberFormat="1" applyFont="1" applyBorder="1" applyAlignment="1">
      <alignment horizontal="center" vertical="center"/>
    </xf>
    <xf numFmtId="9" fontId="237" fillId="0" borderId="1" xfId="2" applyFont="1" applyFill="1" applyBorder="1" applyAlignment="1">
      <alignment horizontal="center" vertical="center" wrapText="1"/>
    </xf>
    <xf numFmtId="167" fontId="238" fillId="0" borderId="1" xfId="0" applyNumberFormat="1" applyFont="1" applyBorder="1" applyAlignment="1">
      <alignment horizontal="center" vertical="center"/>
    </xf>
    <xf numFmtId="1" fontId="238" fillId="0" borderId="1" xfId="8850" applyNumberFormat="1" applyFont="1" applyFill="1" applyBorder="1" applyAlignment="1">
      <alignment horizontal="center" vertical="center" wrapText="1"/>
    </xf>
    <xf numFmtId="9" fontId="238" fillId="0" borderId="1" xfId="0" applyNumberFormat="1" applyFont="1" applyBorder="1" applyAlignment="1">
      <alignment horizontal="center" vertical="center" wrapText="1"/>
    </xf>
    <xf numFmtId="167" fontId="43" fillId="0" borderId="1" xfId="35091" applyNumberFormat="1" applyFont="1" applyFill="1" applyBorder="1" applyAlignment="1">
      <alignment vertical="center"/>
    </xf>
    <xf numFmtId="179" fontId="237" fillId="0" borderId="1" xfId="35091" applyNumberFormat="1" applyFont="1" applyFill="1" applyBorder="1" applyAlignment="1">
      <alignment horizontal="center" vertical="center"/>
    </xf>
    <xf numFmtId="175" fontId="238" fillId="0" borderId="1" xfId="35092" applyNumberFormat="1" applyFont="1" applyBorder="1" applyAlignment="1">
      <alignment horizontal="left" vertical="center"/>
    </xf>
    <xf numFmtId="179" fontId="238" fillId="0" borderId="1" xfId="35091" applyNumberFormat="1" applyFont="1" applyFill="1" applyBorder="1" applyAlignment="1">
      <alignment horizontal="center" vertical="center"/>
    </xf>
    <xf numFmtId="0" fontId="299" fillId="0" borderId="0" xfId="35092" applyFont="1" applyAlignment="1">
      <alignment vertical="center"/>
    </xf>
    <xf numFmtId="179" fontId="43" fillId="0" borderId="1" xfId="35091" applyNumberFormat="1" applyFont="1" applyFill="1" applyBorder="1" applyAlignment="1">
      <alignment horizontal="center" vertical="center"/>
    </xf>
    <xf numFmtId="167" fontId="234" fillId="0" borderId="1" xfId="35092" applyNumberFormat="1" applyFont="1" applyBorder="1" applyAlignment="1">
      <alignment horizontal="center" vertical="center"/>
    </xf>
    <xf numFmtId="167" fontId="43" fillId="0" borderId="0" xfId="35091" applyNumberFormat="1" applyFont="1" applyFill="1" applyAlignment="1">
      <alignment vertical="center"/>
    </xf>
    <xf numFmtId="0" fontId="43" fillId="0" borderId="0" xfId="35091" applyFont="1" applyFill="1" applyAlignment="1">
      <alignment vertical="center"/>
    </xf>
    <xf numFmtId="179" fontId="43" fillId="0" borderId="0" xfId="35091" applyNumberFormat="1" applyFont="1" applyFill="1" applyBorder="1" applyAlignment="1">
      <alignment vertical="center"/>
    </xf>
    <xf numFmtId="167" fontId="237" fillId="0" borderId="0" xfId="0" applyNumberFormat="1" applyFont="1" applyAlignment="1">
      <alignment vertical="center"/>
    </xf>
    <xf numFmtId="167" fontId="237" fillId="0" borderId="0" xfId="0" applyNumberFormat="1" applyFont="1" applyAlignment="1">
      <alignment horizontal="center" vertical="center"/>
    </xf>
    <xf numFmtId="0" fontId="238" fillId="0" borderId="14" xfId="0" applyFont="1" applyBorder="1" applyAlignment="1">
      <alignment horizontal="center" vertical="center" wrapText="1"/>
    </xf>
    <xf numFmtId="0" fontId="237" fillId="0" borderId="51" xfId="0" applyFont="1" applyBorder="1" applyAlignment="1">
      <alignment horizontal="center" vertical="center" wrapText="1"/>
    </xf>
    <xf numFmtId="0" fontId="237" fillId="0" borderId="53" xfId="0" applyFont="1" applyBorder="1" applyAlignment="1">
      <alignment horizontal="center" vertical="center" wrapText="1"/>
    </xf>
    <xf numFmtId="199" fontId="237" fillId="0" borderId="49" xfId="0" applyNumberFormat="1" applyFont="1" applyBorder="1" applyAlignment="1">
      <alignment horizontal="center" vertical="center"/>
    </xf>
    <xf numFmtId="199" fontId="238" fillId="0" borderId="14" xfId="1" applyNumberFormat="1" applyFont="1" applyFill="1" applyBorder="1" applyAlignment="1">
      <alignment horizontal="center" vertical="center" wrapText="1"/>
    </xf>
    <xf numFmtId="0" fontId="299" fillId="0" borderId="0" xfId="43967" applyFont="1" applyAlignment="1">
      <alignment vertical="center"/>
    </xf>
    <xf numFmtId="168" fontId="237" fillId="0" borderId="0" xfId="0" applyNumberFormat="1" applyFont="1" applyAlignment="1">
      <alignment vertical="center"/>
    </xf>
    <xf numFmtId="199" fontId="301" fillId="0" borderId="0" xfId="0" applyNumberFormat="1" applyFont="1" applyAlignment="1">
      <alignment horizontal="center" vertical="center"/>
    </xf>
    <xf numFmtId="199" fontId="301" fillId="0" borderId="0" xfId="0" applyNumberFormat="1" applyFont="1" applyAlignment="1">
      <alignment vertical="center"/>
    </xf>
    <xf numFmtId="168" fontId="238" fillId="0" borderId="1" xfId="1" applyFont="1" applyFill="1" applyBorder="1" applyAlignment="1">
      <alignment horizontal="center" vertical="center"/>
    </xf>
    <xf numFmtId="0" fontId="43" fillId="0" borderId="1" xfId="28" applyFont="1" applyBorder="1" applyAlignment="1">
      <alignment horizontal="center" vertical="center" wrapText="1"/>
    </xf>
    <xf numFmtId="0" fontId="43" fillId="0" borderId="1" xfId="28" applyFont="1" applyBorder="1" applyAlignment="1">
      <alignment horizontal="left" vertical="center" wrapText="1"/>
    </xf>
    <xf numFmtId="0" fontId="234" fillId="0" borderId="1" xfId="0" applyFont="1" applyBorder="1" applyAlignment="1">
      <alignment horizontal="center" vertical="center" wrapText="1"/>
    </xf>
    <xf numFmtId="1" fontId="234" fillId="0" borderId="1" xfId="0" applyNumberFormat="1" applyFont="1" applyBorder="1" applyAlignment="1">
      <alignment horizontal="center" vertical="center" wrapText="1"/>
    </xf>
    <xf numFmtId="199" fontId="234" fillId="0" borderId="1" xfId="0" applyNumberFormat="1" applyFont="1" applyBorder="1" applyAlignment="1">
      <alignment horizontal="center" vertical="center" wrapText="1"/>
    </xf>
    <xf numFmtId="0" fontId="237" fillId="0" borderId="61" xfId="0" applyFont="1" applyBorder="1" applyAlignment="1">
      <alignment vertical="center"/>
    </xf>
    <xf numFmtId="0" fontId="237" fillId="0" borderId="37" xfId="0" applyFont="1" applyBorder="1" applyAlignment="1">
      <alignment horizontal="center" vertical="center"/>
    </xf>
    <xf numFmtId="2" fontId="237" fillId="0" borderId="0" xfId="0" applyNumberFormat="1" applyFont="1" applyAlignment="1">
      <alignment horizontal="center" vertical="center"/>
    </xf>
    <xf numFmtId="2" fontId="237" fillId="0" borderId="37" xfId="0" applyNumberFormat="1" applyFont="1" applyBorder="1" applyAlignment="1">
      <alignment horizontal="center" vertical="center"/>
    </xf>
    <xf numFmtId="0" fontId="238" fillId="0" borderId="64" xfId="0" applyFont="1" applyBorder="1" applyAlignment="1">
      <alignment horizontal="center" vertical="center"/>
    </xf>
    <xf numFmtId="177" fontId="238" fillId="0" borderId="37" xfId="0" applyNumberFormat="1" applyFont="1" applyBorder="1" applyAlignment="1">
      <alignment horizontal="center" vertical="center"/>
    </xf>
    <xf numFmtId="3" fontId="238" fillId="0" borderId="0" xfId="0" applyNumberFormat="1" applyFont="1" applyAlignment="1">
      <alignment horizontal="center" vertical="center"/>
    </xf>
    <xf numFmtId="0" fontId="236" fillId="0" borderId="16" xfId="0" applyFont="1" applyBorder="1" applyAlignment="1">
      <alignment horizontal="center" vertical="center" wrapText="1"/>
    </xf>
    <xf numFmtId="199" fontId="236" fillId="0" borderId="0" xfId="0" applyNumberFormat="1" applyFont="1" applyAlignment="1">
      <alignment horizontal="center" vertical="center"/>
    </xf>
    <xf numFmtId="217" fontId="237" fillId="0" borderId="0" xfId="2" applyNumberFormat="1" applyFont="1" applyFill="1" applyAlignment="1">
      <alignment vertical="center"/>
    </xf>
    <xf numFmtId="179" fontId="236" fillId="0" borderId="0" xfId="0" applyNumberFormat="1" applyFont="1" applyAlignment="1">
      <alignment horizontal="center" vertical="center"/>
    </xf>
    <xf numFmtId="179" fontId="244" fillId="0" borderId="1" xfId="0" applyNumberFormat="1" applyFont="1" applyBorder="1" applyAlignment="1">
      <alignment horizontal="center" vertical="center" wrapText="1"/>
    </xf>
    <xf numFmtId="167" fontId="34" fillId="0" borderId="1" xfId="35091" applyNumberFormat="1" applyFont="1" applyFill="1" applyBorder="1" applyAlignment="1">
      <alignment vertical="center"/>
    </xf>
    <xf numFmtId="167" fontId="34" fillId="0" borderId="1" xfId="35092" applyNumberFormat="1" applyFont="1" applyBorder="1" applyAlignment="1">
      <alignment vertical="center"/>
    </xf>
    <xf numFmtId="179" fontId="238" fillId="2" borderId="1" xfId="35091" applyNumberFormat="1" applyFont="1" applyFill="1" applyBorder="1" applyAlignment="1">
      <alignment horizontal="center" vertical="center"/>
    </xf>
    <xf numFmtId="175" fontId="321" fillId="0" borderId="0" xfId="35092" applyNumberFormat="1" applyFont="1" applyAlignment="1">
      <alignment vertical="center"/>
    </xf>
    <xf numFmtId="179" fontId="237" fillId="0" borderId="62" xfId="35091" applyNumberFormat="1" applyFont="1" applyFill="1" applyBorder="1" applyAlignment="1">
      <alignment horizontal="center" vertical="center"/>
    </xf>
    <xf numFmtId="179" fontId="34" fillId="0" borderId="62" xfId="35091" applyNumberFormat="1" applyFont="1" applyFill="1" applyBorder="1" applyAlignment="1">
      <alignment horizontal="center" vertical="center"/>
    </xf>
    <xf numFmtId="0" fontId="322" fillId="0" borderId="0" xfId="0" applyFont="1" applyAlignment="1">
      <alignment vertical="center"/>
    </xf>
    <xf numFmtId="199" fontId="238" fillId="0" borderId="0" xfId="7" applyNumberFormat="1" applyFont="1" applyFill="1" applyBorder="1" applyAlignment="1">
      <alignment horizontal="center" vertical="center" wrapText="1"/>
    </xf>
    <xf numFmtId="165" fontId="238" fillId="0" borderId="18" xfId="6" applyNumberFormat="1" applyFont="1" applyBorder="1" applyAlignment="1">
      <alignment horizontal="center" vertical="center" wrapText="1"/>
    </xf>
    <xf numFmtId="165" fontId="237" fillId="0" borderId="18" xfId="6" applyNumberFormat="1" applyFont="1" applyBorder="1" applyAlignment="1">
      <alignment horizontal="center" vertical="center" wrapText="1"/>
    </xf>
    <xf numFmtId="204" fontId="238" fillId="0" borderId="0" xfId="7" applyNumberFormat="1" applyFont="1" applyFill="1" applyBorder="1" applyAlignment="1">
      <alignment horizontal="center" vertical="center" wrapText="1"/>
    </xf>
    <xf numFmtId="0" fontId="244" fillId="0" borderId="17" xfId="0" applyFont="1" applyBorder="1" applyAlignment="1">
      <alignment horizontal="center" vertical="center" wrapText="1"/>
    </xf>
    <xf numFmtId="0" fontId="244" fillId="0" borderId="73" xfId="0" applyFont="1" applyBorder="1" applyAlignment="1">
      <alignment horizontal="center" vertical="center" wrapText="1"/>
    </xf>
    <xf numFmtId="0" fontId="244" fillId="0" borderId="74" xfId="0" applyFont="1" applyBorder="1" applyAlignment="1">
      <alignment horizontal="center" vertical="center"/>
    </xf>
    <xf numFmtId="221" fontId="237" fillId="0" borderId="0" xfId="0" applyNumberFormat="1" applyFont="1" applyAlignment="1">
      <alignment vertical="center"/>
    </xf>
    <xf numFmtId="179" fontId="244" fillId="2" borderId="1" xfId="0" applyNumberFormat="1" applyFont="1" applyFill="1" applyBorder="1" applyAlignment="1">
      <alignment horizontal="center" vertical="center" wrapText="1"/>
    </xf>
    <xf numFmtId="179" fontId="244" fillId="2" borderId="16" xfId="0" applyNumberFormat="1" applyFont="1" applyFill="1" applyBorder="1" applyAlignment="1">
      <alignment horizontal="center" vertical="center" wrapText="1"/>
    </xf>
    <xf numFmtId="168" fontId="238" fillId="0" borderId="1" xfId="1" applyFont="1" applyFill="1" applyBorder="1" applyAlignment="1">
      <alignment horizontal="center" vertical="center" wrapText="1"/>
    </xf>
    <xf numFmtId="172" fontId="237" fillId="0" borderId="1" xfId="43898" applyNumberFormat="1" applyFont="1" applyBorder="1" applyAlignment="1">
      <alignment horizontal="center" vertical="center"/>
    </xf>
    <xf numFmtId="172" fontId="237" fillId="0" borderId="1" xfId="0" applyNumberFormat="1" applyFont="1" applyBorder="1" applyAlignment="1">
      <alignment horizontal="center" vertical="center"/>
    </xf>
    <xf numFmtId="221" fontId="236" fillId="0" borderId="0" xfId="0" applyNumberFormat="1" applyFont="1" applyAlignment="1">
      <alignment horizontal="left" vertical="center"/>
    </xf>
    <xf numFmtId="0" fontId="274" fillId="0" borderId="75" xfId="35060" applyFill="1" applyBorder="1"/>
    <xf numFmtId="164" fontId="26" fillId="0" borderId="40" xfId="28" applyNumberFormat="1" applyFont="1" applyBorder="1" applyAlignment="1">
      <alignment horizontal="center" vertical="center" wrapText="1"/>
    </xf>
    <xf numFmtId="199" fontId="237" fillId="0" borderId="0" xfId="0" applyNumberFormat="1" applyFont="1" applyAlignment="1">
      <alignment horizontal="center" vertical="center"/>
    </xf>
    <xf numFmtId="0" fontId="238" fillId="2" borderId="31" xfId="79" applyFont="1" applyFill="1" applyBorder="1" applyAlignment="1">
      <alignment horizontal="center" vertical="center" wrapText="1"/>
    </xf>
    <xf numFmtId="179" fontId="237" fillId="2" borderId="0" xfId="0" applyNumberFormat="1" applyFont="1" applyFill="1" applyAlignment="1">
      <alignment horizontal="center" vertical="center"/>
    </xf>
    <xf numFmtId="179" fontId="238" fillId="2" borderId="44" xfId="0" applyNumberFormat="1" applyFont="1" applyFill="1" applyBorder="1" applyAlignment="1">
      <alignment horizontal="center" vertical="center" wrapText="1"/>
    </xf>
    <xf numFmtId="173" fontId="249" fillId="0" borderId="14" xfId="2" applyNumberFormat="1" applyFont="1" applyFill="1" applyBorder="1" applyAlignment="1">
      <alignment horizontal="center" vertical="center" wrapText="1"/>
    </xf>
    <xf numFmtId="173" fontId="324" fillId="0" borderId="14" xfId="8802" applyNumberFormat="1" applyFont="1" applyFill="1" applyBorder="1" applyAlignment="1">
      <alignment horizontal="center" vertical="center"/>
    </xf>
    <xf numFmtId="0" fontId="237" fillId="0" borderId="76" xfId="0" applyFont="1" applyBorder="1" applyAlignment="1">
      <alignment horizontal="center" vertical="center" wrapText="1"/>
    </xf>
    <xf numFmtId="1" fontId="237" fillId="0" borderId="76" xfId="7" applyNumberFormat="1" applyFont="1" applyFill="1" applyBorder="1" applyAlignment="1">
      <alignment horizontal="center" vertical="center" wrapText="1"/>
    </xf>
    <xf numFmtId="199" fontId="237" fillId="0" borderId="76" xfId="0" applyNumberFormat="1" applyFont="1" applyBorder="1" applyAlignment="1">
      <alignment horizontal="center" vertical="center"/>
    </xf>
    <xf numFmtId="172" fontId="237" fillId="0" borderId="76" xfId="43898" applyNumberFormat="1" applyFont="1" applyBorder="1" applyAlignment="1">
      <alignment horizontal="center" vertical="center"/>
    </xf>
    <xf numFmtId="172" fontId="237" fillId="0" borderId="76" xfId="0" applyNumberFormat="1" applyFont="1" applyBorder="1" applyAlignment="1">
      <alignment horizontal="center" vertical="center"/>
    </xf>
    <xf numFmtId="167" fontId="43" fillId="0" borderId="76" xfId="35091" applyNumberFormat="1" applyFont="1" applyFill="1" applyBorder="1" applyAlignment="1">
      <alignment vertical="center"/>
    </xf>
    <xf numFmtId="179" fontId="237" fillId="0" borderId="76" xfId="35091" applyNumberFormat="1" applyFont="1" applyFill="1" applyBorder="1" applyAlignment="1">
      <alignment horizontal="center" vertical="center"/>
    </xf>
    <xf numFmtId="167" fontId="34" fillId="0" borderId="76" xfId="35091" applyNumberFormat="1" applyFont="1" applyFill="1" applyBorder="1" applyAlignment="1">
      <alignment vertical="center"/>
    </xf>
    <xf numFmtId="4" fontId="231" fillId="0" borderId="35" xfId="35125" applyNumberFormat="1" applyFont="1" applyBorder="1" applyAlignment="1">
      <alignment horizontal="right" vertical="center" wrapText="1"/>
    </xf>
    <xf numFmtId="199" fontId="244" fillId="0" borderId="0" xfId="0" applyNumberFormat="1" applyFont="1" applyAlignment="1">
      <alignment horizontal="left" vertical="center"/>
    </xf>
    <xf numFmtId="204" fontId="230" fillId="0" borderId="1" xfId="0" applyNumberFormat="1" applyFont="1" applyBorder="1" applyAlignment="1">
      <alignment vertical="center"/>
    </xf>
    <xf numFmtId="226" fontId="236" fillId="0" borderId="0" xfId="1" applyNumberFormat="1" applyFont="1" applyFill="1" applyBorder="1" applyAlignment="1">
      <alignment vertical="center"/>
    </xf>
    <xf numFmtId="221" fontId="236" fillId="0" borderId="0" xfId="0" applyNumberFormat="1" applyFont="1" applyAlignment="1">
      <alignment horizontal="center" vertical="center"/>
    </xf>
    <xf numFmtId="4" fontId="297" fillId="0" borderId="0" xfId="0" applyNumberFormat="1" applyFont="1" applyAlignment="1">
      <alignment horizontal="left" vertical="center" wrapText="1"/>
    </xf>
    <xf numFmtId="0" fontId="244" fillId="0" borderId="73" xfId="0" applyFont="1" applyBorder="1" applyAlignment="1">
      <alignment horizontal="center" vertical="center"/>
    </xf>
    <xf numFmtId="0" fontId="236" fillId="0" borderId="77" xfId="0" applyFont="1" applyBorder="1" applyAlignment="1">
      <alignment horizontal="center" vertical="center" wrapText="1"/>
    </xf>
    <xf numFmtId="0" fontId="235" fillId="0" borderId="77" xfId="0" applyFont="1" applyBorder="1" applyAlignment="1">
      <alignment horizontal="center" vertical="center"/>
    </xf>
    <xf numFmtId="0" fontId="236" fillId="0" borderId="78" xfId="0" applyFont="1" applyBorder="1" applyAlignment="1">
      <alignment horizontal="center" vertical="center" wrapText="1"/>
    </xf>
    <xf numFmtId="0" fontId="235" fillId="0" borderId="78" xfId="0" applyFont="1" applyBorder="1" applyAlignment="1">
      <alignment horizontal="center" vertical="center"/>
    </xf>
    <xf numFmtId="0" fontId="244" fillId="0" borderId="77" xfId="0" applyFont="1" applyBorder="1" applyAlignment="1">
      <alignment horizontal="center" vertical="center" wrapText="1"/>
    </xf>
    <xf numFmtId="0" fontId="0" fillId="0" borderId="77" xfId="0" applyBorder="1" applyAlignment="1">
      <alignment horizontal="center"/>
    </xf>
    <xf numFmtId="177" fontId="237" fillId="0" borderId="77" xfId="0" applyNumberFormat="1" applyFont="1" applyBorder="1" applyAlignment="1">
      <alignment horizontal="center" vertical="center"/>
    </xf>
    <xf numFmtId="179" fontId="237" fillId="0" borderId="77" xfId="35091" applyNumberFormat="1" applyFont="1" applyFill="1" applyBorder="1" applyAlignment="1">
      <alignment horizontal="center" vertical="center"/>
    </xf>
    <xf numFmtId="204" fontId="237" fillId="0" borderId="77" xfId="0" applyNumberFormat="1" applyFont="1" applyBorder="1" applyAlignment="1">
      <alignment horizontal="center" vertical="center"/>
    </xf>
    <xf numFmtId="179" fontId="237" fillId="0" borderId="77" xfId="0" applyNumberFormat="1" applyFont="1" applyBorder="1" applyAlignment="1">
      <alignment horizontal="center" vertical="center"/>
    </xf>
    <xf numFmtId="177" fontId="238" fillId="0" borderId="77" xfId="0" applyNumberFormat="1" applyFont="1" applyBorder="1" applyAlignment="1">
      <alignment horizontal="center" vertical="center"/>
    </xf>
    <xf numFmtId="179" fontId="238" fillId="0" borderId="77" xfId="0" applyNumberFormat="1" applyFont="1" applyBorder="1" applyAlignment="1">
      <alignment horizontal="center" vertical="center"/>
    </xf>
    <xf numFmtId="204" fontId="238" fillId="0" borderId="77" xfId="7" applyNumberFormat="1" applyFont="1" applyFill="1" applyBorder="1" applyAlignment="1">
      <alignment horizontal="center" vertical="center" wrapText="1"/>
    </xf>
    <xf numFmtId="177" fontId="237" fillId="0" borderId="16" xfId="0" applyNumberFormat="1" applyFont="1" applyBorder="1" applyAlignment="1">
      <alignment horizontal="center" vertical="center"/>
    </xf>
    <xf numFmtId="179" fontId="237" fillId="0" borderId="16" xfId="35091" applyNumberFormat="1" applyFont="1" applyFill="1" applyBorder="1" applyAlignment="1">
      <alignment horizontal="center" vertical="center"/>
    </xf>
    <xf numFmtId="204" fontId="237" fillId="0" borderId="16" xfId="0" applyNumberFormat="1" applyFont="1" applyBorder="1" applyAlignment="1">
      <alignment horizontal="center" vertical="center"/>
    </xf>
    <xf numFmtId="0" fontId="238" fillId="0" borderId="12" xfId="0" applyFont="1" applyBorder="1" applyAlignment="1">
      <alignment horizontal="center" vertical="center"/>
    </xf>
    <xf numFmtId="0" fontId="238" fillId="0" borderId="14" xfId="0" applyFont="1" applyBorder="1" applyAlignment="1">
      <alignment horizontal="center" vertical="center"/>
    </xf>
    <xf numFmtId="0" fontId="238" fillId="0" borderId="13" xfId="79" applyFont="1" applyBorder="1" applyAlignment="1">
      <alignment horizontal="center" vertical="center"/>
    </xf>
    <xf numFmtId="0" fontId="238" fillId="0" borderId="14" xfId="79" applyFont="1" applyBorder="1" applyAlignment="1">
      <alignment horizontal="center" vertical="center"/>
    </xf>
    <xf numFmtId="0" fontId="244" fillId="0" borderId="79" xfId="0" applyFont="1" applyBorder="1" applyAlignment="1">
      <alignment horizontal="center" vertical="center"/>
    </xf>
    <xf numFmtId="0" fontId="238" fillId="0" borderId="0" xfId="0" applyFont="1" applyAlignment="1">
      <alignment vertical="center" wrapText="1"/>
    </xf>
    <xf numFmtId="0" fontId="283" fillId="0" borderId="0" xfId="0" applyFont="1" applyAlignment="1">
      <alignment vertical="center" wrapText="1"/>
    </xf>
    <xf numFmtId="0" fontId="238" fillId="0" borderId="3" xfId="6" applyFont="1" applyBorder="1" applyAlignment="1">
      <alignment vertical="center" wrapText="1"/>
    </xf>
    <xf numFmtId="1" fontId="238" fillId="0" borderId="0" xfId="6" applyNumberFormat="1" applyFont="1" applyAlignment="1">
      <alignment vertical="center" wrapText="1"/>
    </xf>
    <xf numFmtId="1" fontId="237" fillId="0" borderId="3" xfId="6" applyNumberFormat="1" applyFont="1" applyBorder="1" applyAlignment="1">
      <alignment vertical="center" wrapText="1"/>
    </xf>
    <xf numFmtId="1" fontId="237" fillId="0" borderId="0" xfId="6" applyNumberFormat="1" applyFont="1" applyAlignment="1">
      <alignment vertical="center" wrapText="1"/>
    </xf>
    <xf numFmtId="0" fontId="316" fillId="0" borderId="0" xfId="0" applyFont="1" applyAlignment="1">
      <alignment vertical="center" wrapText="1"/>
    </xf>
    <xf numFmtId="0" fontId="237" fillId="0" borderId="0" xfId="6" applyFont="1" applyAlignment="1">
      <alignment vertical="center" wrapText="1"/>
    </xf>
    <xf numFmtId="0" fontId="238" fillId="0" borderId="0" xfId="0" applyFont="1" applyAlignment="1">
      <alignment horizontal="left" vertical="center" wrapText="1"/>
    </xf>
    <xf numFmtId="0" fontId="316" fillId="0" borderId="0" xfId="0" applyFont="1" applyAlignment="1">
      <alignment horizontal="left" vertical="center" wrapText="1"/>
    </xf>
    <xf numFmtId="0" fontId="237" fillId="0" borderId="0" xfId="6" applyFont="1" applyAlignment="1">
      <alignment horizontal="justify" vertical="center" wrapText="1"/>
    </xf>
    <xf numFmtId="0" fontId="237" fillId="0" borderId="0" xfId="6" applyFont="1" applyAlignment="1">
      <alignment horizontal="left" vertical="center" wrapText="1"/>
    </xf>
    <xf numFmtId="0" fontId="238" fillId="0" borderId="83" xfId="6" applyFont="1" applyBorder="1" applyAlignment="1">
      <alignment horizontal="center" vertical="center" wrapText="1"/>
    </xf>
    <xf numFmtId="0" fontId="238" fillId="0" borderId="81" xfId="6" applyFont="1" applyBorder="1" applyAlignment="1">
      <alignment horizontal="center" vertical="center" wrapText="1"/>
    </xf>
    <xf numFmtId="0" fontId="238" fillId="0" borderId="82" xfId="6" applyFont="1" applyBorder="1" applyAlignment="1">
      <alignment horizontal="center" vertical="center" wrapText="1"/>
    </xf>
    <xf numFmtId="1" fontId="238" fillId="0" borderId="80" xfId="6" applyNumberFormat="1" applyFont="1" applyBorder="1" applyAlignment="1">
      <alignment horizontal="left" vertical="center" wrapText="1"/>
    </xf>
    <xf numFmtId="1" fontId="237" fillId="0" borderId="80" xfId="6" applyNumberFormat="1" applyFont="1" applyBorder="1" applyAlignment="1">
      <alignment horizontal="left" vertical="center" wrapText="1"/>
    </xf>
    <xf numFmtId="1" fontId="237" fillId="0" borderId="80" xfId="6" applyNumberFormat="1" applyFont="1" applyBorder="1" applyAlignment="1">
      <alignment horizontal="justify" vertical="center" wrapText="1"/>
    </xf>
    <xf numFmtId="0" fontId="34" fillId="0" borderId="66" xfId="35091" applyFont="1" applyFill="1" applyBorder="1" applyAlignment="1">
      <alignment horizontal="center" vertical="center" wrapText="1"/>
    </xf>
    <xf numFmtId="0" fontId="34" fillId="0" borderId="16" xfId="35091" applyFont="1" applyFill="1" applyBorder="1" applyAlignment="1">
      <alignment horizontal="center" vertical="center" wrapText="1"/>
    </xf>
    <xf numFmtId="0" fontId="43" fillId="0" borderId="66" xfId="35091" applyFont="1" applyFill="1" applyBorder="1" applyAlignment="1">
      <alignment horizontal="center" vertical="center" wrapText="1"/>
    </xf>
    <xf numFmtId="0" fontId="43" fillId="0" borderId="16" xfId="35091" applyFont="1" applyFill="1" applyBorder="1" applyAlignment="1">
      <alignment horizontal="center" vertical="center" wrapText="1"/>
    </xf>
    <xf numFmtId="0" fontId="238" fillId="0" borderId="0" xfId="0" applyFont="1" applyAlignment="1">
      <alignment horizontal="left" vertical="center"/>
    </xf>
    <xf numFmtId="0" fontId="43" fillId="0" borderId="33" xfId="35091" applyFont="1" applyFill="1" applyBorder="1" applyAlignment="1">
      <alignment horizontal="center" vertical="center" wrapText="1"/>
    </xf>
    <xf numFmtId="0" fontId="238" fillId="0" borderId="58" xfId="0" applyFont="1" applyBorder="1" applyAlignment="1">
      <alignment horizontal="center" vertical="center" wrapText="1"/>
    </xf>
    <xf numFmtId="0" fontId="238" fillId="0" borderId="16" xfId="0" applyFont="1" applyBorder="1" applyAlignment="1">
      <alignment horizontal="center" vertical="center" wrapText="1"/>
    </xf>
    <xf numFmtId="0" fontId="238" fillId="0" borderId="0" xfId="0" applyFont="1" applyAlignment="1">
      <alignment horizontal="center" vertical="center"/>
    </xf>
    <xf numFmtId="0" fontId="244" fillId="0" borderId="5" xfId="0" applyFont="1" applyBorder="1" applyAlignment="1">
      <alignment horizontal="center" vertical="center"/>
    </xf>
    <xf numFmtId="0" fontId="244" fillId="0" borderId="6" xfId="0" applyFont="1" applyBorder="1" applyAlignment="1">
      <alignment horizontal="center" vertical="center"/>
    </xf>
    <xf numFmtId="0" fontId="244" fillId="0" borderId="7" xfId="0" applyFont="1" applyBorder="1" applyAlignment="1">
      <alignment horizontal="center" vertical="center"/>
    </xf>
    <xf numFmtId="0" fontId="244" fillId="0" borderId="8" xfId="0" applyFont="1" applyBorder="1" applyAlignment="1">
      <alignment horizontal="center" vertical="center"/>
    </xf>
    <xf numFmtId="0" fontId="244" fillId="0" borderId="0" xfId="0" applyFont="1" applyAlignment="1">
      <alignment horizontal="center" vertical="center"/>
    </xf>
    <xf numFmtId="0" fontId="244" fillId="0" borderId="67" xfId="0" applyFont="1" applyBorder="1" applyAlignment="1">
      <alignment horizontal="center" vertical="center"/>
    </xf>
    <xf numFmtId="0" fontId="244" fillId="0" borderId="9" xfId="0" applyFont="1" applyBorder="1" applyAlignment="1">
      <alignment horizontal="center" vertical="center"/>
    </xf>
    <xf numFmtId="0" fontId="244" fillId="0" borderId="10" xfId="0" applyFont="1" applyBorder="1" applyAlignment="1">
      <alignment horizontal="center" vertical="center"/>
    </xf>
    <xf numFmtId="0" fontId="244" fillId="0" borderId="11" xfId="0" applyFont="1" applyBorder="1" applyAlignment="1">
      <alignment horizontal="center" vertical="center"/>
    </xf>
    <xf numFmtId="49" fontId="271" fillId="0" borderId="1" xfId="0" applyNumberFormat="1" applyFont="1" applyBorder="1" applyAlignment="1">
      <alignment horizontal="center" vertical="center" wrapText="1"/>
    </xf>
    <xf numFmtId="0" fontId="238" fillId="0" borderId="61" xfId="0" applyFont="1" applyBorder="1" applyAlignment="1">
      <alignment horizontal="center" vertical="center" wrapText="1"/>
    </xf>
    <xf numFmtId="0" fontId="238" fillId="0" borderId="63" xfId="0" applyFont="1" applyBorder="1" applyAlignment="1">
      <alignment horizontal="center" vertical="center" wrapText="1"/>
    </xf>
    <xf numFmtId="0" fontId="238" fillId="0" borderId="64" xfId="0" applyFont="1" applyBorder="1" applyAlignment="1">
      <alignment horizontal="center" vertical="center" wrapText="1"/>
    </xf>
    <xf numFmtId="0" fontId="236" fillId="0" borderId="0" xfId="35079" applyFont="1" applyFill="1" applyBorder="1" applyAlignment="1">
      <alignment horizontal="center" vertical="center" wrapText="1"/>
    </xf>
    <xf numFmtId="0" fontId="230" fillId="0" borderId="0" xfId="35079" applyFont="1" applyFill="1" applyBorder="1" applyAlignment="1">
      <alignment horizontal="center" vertical="center"/>
    </xf>
    <xf numFmtId="49" fontId="238" fillId="0" borderId="61" xfId="0" applyNumberFormat="1" applyFont="1" applyBorder="1" applyAlignment="1">
      <alignment horizontal="center" vertical="center" wrapText="1"/>
    </xf>
    <xf numFmtId="49" fontId="238" fillId="0" borderId="63" xfId="0" applyNumberFormat="1" applyFont="1" applyBorder="1" applyAlignment="1">
      <alignment horizontal="center" vertical="center" wrapText="1"/>
    </xf>
    <xf numFmtId="49" fontId="238" fillId="0" borderId="64" xfId="0" applyNumberFormat="1" applyFont="1" applyBorder="1" applyAlignment="1">
      <alignment horizontal="center" vertical="center" wrapText="1"/>
    </xf>
    <xf numFmtId="0" fontId="271" fillId="32" borderId="1" xfId="0" applyFont="1" applyFill="1" applyBorder="1" applyAlignment="1">
      <alignment horizontal="center" vertical="center"/>
    </xf>
    <xf numFmtId="0" fontId="272" fillId="2" borderId="0" xfId="28" applyFont="1" applyFill="1" applyAlignment="1">
      <alignment horizontal="center" vertical="center" wrapText="1"/>
    </xf>
    <xf numFmtId="0" fontId="245" fillId="0" borderId="0" xfId="28" applyFont="1" applyAlignment="1">
      <alignment horizontal="center" vertical="center" wrapText="1"/>
    </xf>
    <xf numFmtId="0" fontId="292" fillId="2" borderId="0" xfId="28" applyFont="1" applyFill="1" applyAlignment="1">
      <alignment horizontal="center" vertical="center" wrapText="1"/>
    </xf>
    <xf numFmtId="0" fontId="234" fillId="0" borderId="0" xfId="0" applyFont="1" applyAlignment="1">
      <alignment horizontal="left" vertical="center"/>
    </xf>
    <xf numFmtId="0" fontId="244" fillId="0" borderId="61" xfId="0" applyFont="1" applyBorder="1" applyAlignment="1">
      <alignment horizontal="center" vertical="center" wrapText="1"/>
    </xf>
    <xf numFmtId="0" fontId="244" fillId="0" borderId="63" xfId="0" applyFont="1" applyBorder="1" applyAlignment="1">
      <alignment horizontal="center" vertical="center" wrapText="1"/>
    </xf>
    <xf numFmtId="17" fontId="244" fillId="0" borderId="61" xfId="0" applyNumberFormat="1" applyFont="1" applyBorder="1" applyAlignment="1">
      <alignment horizontal="center" vertical="center" wrapText="1"/>
    </xf>
    <xf numFmtId="17" fontId="244" fillId="0" borderId="64" xfId="0" applyNumberFormat="1" applyFont="1" applyBorder="1" applyAlignment="1">
      <alignment horizontal="center" vertical="center" wrapText="1"/>
    </xf>
    <xf numFmtId="168" fontId="244" fillId="0" borderId="61" xfId="1" applyFont="1" applyFill="1" applyBorder="1" applyAlignment="1">
      <alignment horizontal="center" vertical="center" wrapText="1"/>
    </xf>
    <xf numFmtId="168" fontId="244" fillId="0" borderId="64" xfId="1" applyFont="1" applyFill="1" applyBorder="1" applyAlignment="1">
      <alignment horizontal="center" vertical="center" wrapText="1"/>
    </xf>
    <xf numFmtId="0" fontId="294" fillId="31" borderId="68" xfId="0" applyFont="1" applyFill="1" applyBorder="1" applyAlignment="1">
      <alignment horizontal="center" vertical="center" wrapText="1"/>
    </xf>
    <xf numFmtId="0" fontId="294" fillId="31" borderId="37" xfId="0" applyFont="1" applyFill="1" applyBorder="1" applyAlignment="1">
      <alignment horizontal="center" vertical="center" wrapText="1"/>
    </xf>
    <xf numFmtId="0" fontId="294" fillId="31" borderId="69" xfId="0" applyFont="1" applyFill="1" applyBorder="1" applyAlignment="1">
      <alignment horizontal="center" vertical="center" wrapText="1"/>
    </xf>
    <xf numFmtId="0" fontId="244" fillId="0" borderId="61" xfId="0" applyFont="1" applyBorder="1" applyAlignment="1">
      <alignment horizontal="center" vertical="center"/>
    </xf>
    <xf numFmtId="0" fontId="244" fillId="0" borderId="64" xfId="0" applyFont="1" applyBorder="1" applyAlignment="1">
      <alignment horizontal="center" vertical="center"/>
    </xf>
    <xf numFmtId="17" fontId="238" fillId="0" borderId="61" xfId="0" applyNumberFormat="1" applyFont="1" applyBorder="1" applyAlignment="1">
      <alignment horizontal="center" vertical="center" wrapText="1"/>
    </xf>
    <xf numFmtId="17" fontId="238" fillId="0" borderId="64" xfId="0" applyNumberFormat="1" applyFont="1" applyBorder="1" applyAlignment="1">
      <alignment horizontal="center" vertical="center" wrapText="1"/>
    </xf>
    <xf numFmtId="168" fontId="244" fillId="0" borderId="61" xfId="1" applyFont="1" applyFill="1" applyBorder="1" applyAlignment="1">
      <alignment horizontal="center" vertical="center"/>
    </xf>
    <xf numFmtId="168" fontId="244" fillId="0" borderId="64" xfId="1" applyFont="1" applyFill="1" applyBorder="1" applyAlignment="1">
      <alignment horizontal="center" vertical="center"/>
    </xf>
    <xf numFmtId="17" fontId="244" fillId="0" borderId="32" xfId="0" applyNumberFormat="1" applyFont="1" applyBorder="1" applyAlignment="1">
      <alignment horizontal="center" vertical="center" wrapText="1"/>
    </xf>
    <xf numFmtId="17" fontId="244" fillId="0" borderId="2" xfId="0" applyNumberFormat="1" applyFont="1" applyBorder="1" applyAlignment="1">
      <alignment horizontal="center" vertical="center" wrapText="1"/>
    </xf>
    <xf numFmtId="0" fontId="237" fillId="0" borderId="0" xfId="0" applyFont="1" applyAlignment="1">
      <alignment horizontal="justify" vertical="center" wrapText="1"/>
    </xf>
    <xf numFmtId="0" fontId="237" fillId="0" borderId="0" xfId="0" applyFont="1" applyAlignment="1">
      <alignment horizontal="left" vertical="center" wrapText="1"/>
    </xf>
    <xf numFmtId="0" fontId="238" fillId="0" borderId="5" xfId="0" applyFont="1" applyBorder="1" applyAlignment="1">
      <alignment horizontal="center" vertical="center"/>
    </xf>
    <xf numFmtId="0" fontId="238" fillId="0" borderId="7" xfId="0" applyFont="1" applyBorder="1" applyAlignment="1">
      <alignment horizontal="center" vertical="center"/>
    </xf>
    <xf numFmtId="49" fontId="238" fillId="0" borderId="0" xfId="0" applyNumberFormat="1" applyFont="1" applyAlignment="1">
      <alignment horizontal="center" vertical="center" wrapText="1"/>
    </xf>
    <xf numFmtId="0" fontId="271" fillId="0" borderId="0" xfId="0" applyFont="1" applyAlignment="1">
      <alignment horizontal="left" vertical="center" wrapText="1"/>
    </xf>
    <xf numFmtId="0" fontId="271" fillId="0" borderId="1" xfId="14" applyFont="1" applyBorder="1" applyAlignment="1">
      <alignment horizontal="center" vertical="center" wrapText="1"/>
    </xf>
    <xf numFmtId="0" fontId="271" fillId="0" borderId="1" xfId="0" applyFont="1" applyBorder="1" applyAlignment="1">
      <alignment horizontal="center" vertical="center" wrapText="1"/>
    </xf>
    <xf numFmtId="0" fontId="238" fillId="0" borderId="70" xfId="0" applyFont="1" applyBorder="1" applyAlignment="1">
      <alignment horizontal="center" vertical="center" wrapText="1"/>
    </xf>
    <xf numFmtId="0" fontId="238" fillId="0" borderId="71" xfId="0" applyFont="1" applyBorder="1" applyAlignment="1">
      <alignment horizontal="center" vertical="center" wrapText="1"/>
    </xf>
    <xf numFmtId="0" fontId="238" fillId="0" borderId="72" xfId="0" applyFont="1" applyBorder="1" applyAlignment="1">
      <alignment horizontal="center" vertical="center" wrapText="1"/>
    </xf>
  </cellXfs>
  <cellStyles count="44339">
    <cellStyle name="20% - Énfasis1 2" xfId="4381" xr:uid="{00000000-0005-0000-0000-000000000000}"/>
    <cellStyle name="20% - Énfasis2 2" xfId="4382" xr:uid="{00000000-0005-0000-0000-000001000000}"/>
    <cellStyle name="20% - Énfasis3" xfId="35091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7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6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8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5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0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9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1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3" xr:uid="{00000000-0005-0000-0000-00002A000000}"/>
    <cellStyle name="20% - Énfasis3 2 8" xfId="35144" xr:uid="{00000000-0005-0000-0000-00002B000000}"/>
    <cellStyle name="20% - Énfasis3 3" xfId="35079" xr:uid="{00000000-0005-0000-0000-00002C000000}"/>
    <cellStyle name="20% - Énfasis3 4" xfId="43871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2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3" xr:uid="{00000000-0005-0000-0000-00004A000000}"/>
    <cellStyle name="Euro" xfId="10" xr:uid="{00000000-0005-0000-0000-00004B000000}"/>
    <cellStyle name="Euro 2" xfId="32" xr:uid="{00000000-0005-0000-0000-00004C000000}"/>
    <cellStyle name="Euro 3" xfId="43980" xr:uid="{00000000-0005-0000-0000-00004D000000}"/>
    <cellStyle name="Euro 4" xfId="43981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2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4" xr:uid="{00000000-0005-0000-0000-00005F000000}"/>
    <cellStyle name="Millares 10 2" xfId="138" xr:uid="{00000000-0005-0000-0000-000060000000}"/>
    <cellStyle name="Millares 10 2 10" xfId="35155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1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0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2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9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4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3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5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8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8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7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9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6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1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0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2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7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6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5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7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4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9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8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0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3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3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2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4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1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6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5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7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6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2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1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3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0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5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4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6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9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9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8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0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7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2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1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3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8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7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6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8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5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0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9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1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4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4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3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5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2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7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6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8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1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4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3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5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2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7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6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8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1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1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0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2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9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4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3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5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0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9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8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0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7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2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1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3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6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6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5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7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4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9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8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0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9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5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4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6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3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8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7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9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2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2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1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3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0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5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4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6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1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0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9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1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8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3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2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4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7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7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6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8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5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0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9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1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6" xr:uid="{4357CC07-9A9D-4A40-A8B4-5099DD70D809}"/>
    <cellStyle name="Millares 101" xfId="44069" xr:uid="{F73725D2-99EC-42C4-AA3D-D4C46463B909}"/>
    <cellStyle name="Millares 102" xfId="44078" xr:uid="{93B69E9D-6069-4093-BAD6-5720722B7B10}"/>
    <cellStyle name="Millares 103" xfId="44080" xr:uid="{6002A147-325C-4E26-AE29-C0347773AD05}"/>
    <cellStyle name="Millares 104" xfId="44089" xr:uid="{B848453F-EF39-4FCF-86EA-7CEA0DE401D1}"/>
    <cellStyle name="Millares 105" xfId="44092" xr:uid="{A844E5B2-E2CB-4213-8E10-8180A586249C}"/>
    <cellStyle name="Millares 106" xfId="44099" xr:uid="{B1DB98DF-8257-4B46-A3B8-77CE5D51C5E0}"/>
    <cellStyle name="Millares 107" xfId="44100" xr:uid="{6A8DC0A8-36AB-4256-BA6D-E1AB6E969A85}"/>
    <cellStyle name="Millares 108" xfId="44102" xr:uid="{15D0EF52-B624-424F-A09D-5C8057363040}"/>
    <cellStyle name="Millares 109" xfId="44106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2" xr:uid="{00000000-0005-0000-0000-0000DF020000}"/>
    <cellStyle name="Millares 11 2" xfId="142" xr:uid="{00000000-0005-0000-0000-0000E0020000}"/>
    <cellStyle name="Millares 11 2 10" xfId="35283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9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8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0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7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2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1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3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6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6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5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7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4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9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8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0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5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4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3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5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2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7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6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8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1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1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0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2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9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4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3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5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4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0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9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1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8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3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2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4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7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7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6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8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5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0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9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1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6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5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4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6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3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8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7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9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2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2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1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3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0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5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4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6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2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1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3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0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5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4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6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9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9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8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0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7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2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1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3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8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7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6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8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5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0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9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1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4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4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3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5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2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7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6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8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7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3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2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4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1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6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5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7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0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0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9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1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8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3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2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4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9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8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7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9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6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1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0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2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5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5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4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6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3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8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7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9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9" xr:uid="{5CEFF769-1D5D-40DA-9FA8-EEEB91B21E60}"/>
    <cellStyle name="Millares 111" xfId="44116" xr:uid="{64C4A08F-E640-4C7A-9976-FF95ACA6CD41}"/>
    <cellStyle name="Millares 112" xfId="44123" xr:uid="{CEE363BE-65C6-4603-8A70-60CA074E61F1}"/>
    <cellStyle name="Millares 113" xfId="44131" xr:uid="{48DDBCC6-795B-4EC0-BFAE-D81150CCB9B6}"/>
    <cellStyle name="Millares 114" xfId="44136" xr:uid="{39D532B9-ECAE-4046-824D-2B18468BE570}"/>
    <cellStyle name="Millares 115" xfId="44144" xr:uid="{179AFC67-38E0-425F-AAB4-032398ABE64A}"/>
    <cellStyle name="Millares 116" xfId="44152" xr:uid="{5FCD829F-237D-4E23-96CC-216C1C5283FF}"/>
    <cellStyle name="Millares 117" xfId="44167" xr:uid="{0D0030A9-62C2-44A7-A917-E4ADD1CACB52}"/>
    <cellStyle name="Millares 118" xfId="44183" xr:uid="{93AA5BEC-5E8A-4AD7-AAE7-BA7C476720AA}"/>
    <cellStyle name="Millares 119" xfId="44184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0" xr:uid="{00000000-0005-0000-0000-00005F050000}"/>
    <cellStyle name="Millares 12 2" xfId="146" xr:uid="{00000000-0005-0000-0000-000060050000}"/>
    <cellStyle name="Millares 12 2 10" xfId="35411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7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6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8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5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0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9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1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4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4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3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5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2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7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6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8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3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2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1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3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0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5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4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6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9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9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8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0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7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2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1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3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2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8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7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9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6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1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0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2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5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5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4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6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3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8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7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9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4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3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2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4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1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6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5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7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0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0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9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1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8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3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2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4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0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9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1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8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3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2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4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7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7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6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8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5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0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9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1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6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5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4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6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3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8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7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9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2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2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1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3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0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5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4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6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5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1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0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2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9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4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3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5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8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8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7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9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6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1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0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2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7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6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5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7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4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9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8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0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3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3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2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4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1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6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5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7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1" xr:uid="{6F9068FC-204B-4F55-BC0B-618E53574C87}"/>
    <cellStyle name="Millares 121" xfId="44192" xr:uid="{39920041-FDFD-4363-A7EC-0A96C74A3265}"/>
    <cellStyle name="Millares 122" xfId="44204" xr:uid="{D70BEDE2-E877-4155-B266-D8D331B9379C}"/>
    <cellStyle name="Millares 123" xfId="44209" xr:uid="{F9F762D5-1AA7-4333-9EE0-C1280823B73B}"/>
    <cellStyle name="Millares 124" xfId="44211" xr:uid="{71B330E6-CF79-4454-9D58-A06F3106F4F3}"/>
    <cellStyle name="Millares 125" xfId="44214" xr:uid="{1147A807-049E-412D-A1C0-71E37F0A020D}"/>
    <cellStyle name="Millares 126" xfId="44220" xr:uid="{A17212F6-B651-4654-A36C-3A8B4BD62F7A}"/>
    <cellStyle name="Millares 127" xfId="44230" xr:uid="{3CD17AA9-521E-4455-94FB-9075498A61A8}"/>
    <cellStyle name="Millares 128" xfId="44237" xr:uid="{1A6FC2FD-F73C-4BCE-83CD-A4D78102650F}"/>
    <cellStyle name="Millares 129" xfId="44246" xr:uid="{171F470E-BF5C-4CA0-92A6-6D82C15C2DC0}"/>
    <cellStyle name="Millares 13" xfId="90" xr:uid="{00000000-0005-0000-0000-0000DD070000}"/>
    <cellStyle name="Millares 13 2" xfId="43983" xr:uid="{00000000-0005-0000-0000-0000DE070000}"/>
    <cellStyle name="Millares 13 3" xfId="43984" xr:uid="{00000000-0005-0000-0000-0000DF070000}"/>
    <cellStyle name="Millares 130" xfId="44255" xr:uid="{392FF89C-F0E0-4B86-9AE1-3AE04613174F}"/>
    <cellStyle name="Millares 131" xfId="44262" xr:uid="{B76B996B-BF9B-4637-8041-08E9C6339FF0}"/>
    <cellStyle name="Millares 132" xfId="44270" xr:uid="{B3FCA980-3630-4D8B-A524-C0F119587E22}"/>
    <cellStyle name="Millares 133" xfId="44274" xr:uid="{F114ED34-FAC8-4802-8B31-4F682CA6D46F}"/>
    <cellStyle name="Millares 134" xfId="44276" xr:uid="{CEC43C35-196A-4F54-8A20-44A4EA67356D}"/>
    <cellStyle name="Millares 135" xfId="44284" xr:uid="{CE61D3A8-A530-4F59-B981-BC986012560B}"/>
    <cellStyle name="Millares 136" xfId="44291" xr:uid="{FD5752D9-B629-4C67-B0ED-20B8F134DDF0}"/>
    <cellStyle name="Millares 137" xfId="44298" xr:uid="{0DD6AB75-A025-4525-88BD-A8275593E121}"/>
    <cellStyle name="Millares 138" xfId="44306" xr:uid="{C26CE569-1824-4BFB-A0F9-5268C469EF5E}"/>
    <cellStyle name="Millares 139" xfId="44320" xr:uid="{B7CD9068-CE9D-45D3-90C5-E114C9D7B4F1}"/>
    <cellStyle name="Millares 14" xfId="151" xr:uid="{00000000-0005-0000-0000-0000E0070000}"/>
    <cellStyle name="Millares 14 10" xfId="35538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4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3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5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2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7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6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8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1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1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0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2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9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4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3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5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0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9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8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0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7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2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1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3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6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6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5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7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4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9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8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0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9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5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4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6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3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8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7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9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2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2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1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3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0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5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4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6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1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0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9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1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8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3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2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4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7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7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6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8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5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0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9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1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5" xr:uid="{C9B6329E-0213-42BC-B298-B1C13E625D2F}"/>
    <cellStyle name="Millares 141" xfId="44332" xr:uid="{C223B61A-657E-4FB2-BBBA-7AB2D4BE2312}"/>
    <cellStyle name="Millares 15" xfId="154" xr:uid="{00000000-0005-0000-0000-000020090000}"/>
    <cellStyle name="Millares 15 10" xfId="35602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8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7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9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6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1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0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2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5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5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4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6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3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8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7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9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4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3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2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4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1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6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5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7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0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0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9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1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8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3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2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4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3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9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8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0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7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2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1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3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6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6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5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7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4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9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8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0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5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4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3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5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2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7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6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8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1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1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0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2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9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4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3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5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6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2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1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3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0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5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4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6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9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9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8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0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7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2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1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3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8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7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6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8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5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0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9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1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4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4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3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5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2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7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6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8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7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3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2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4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1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6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5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7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0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0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9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1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8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3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2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4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9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8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7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9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6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1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0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2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5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5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4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6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3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8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7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9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5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5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4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6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3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8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7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9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2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2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1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3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0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5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4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6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1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0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9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1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8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3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2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4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7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7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6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8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5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0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9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1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0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7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6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8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5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0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9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1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4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4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3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5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2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7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6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8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3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2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1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3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0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5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4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6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9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9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8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0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7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2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1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3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2" xr:uid="{00000000-0005-0000-0000-0000E10C0000}"/>
    <cellStyle name="Millares 199" xfId="43986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2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3" xr:uid="{00000000-0005-0000-0000-0000E80C0000}"/>
    <cellStyle name="Millares 2 5" xfId="44047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9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8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0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7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2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1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3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6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6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5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7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4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9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8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0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5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4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3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5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2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7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6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8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1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1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0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2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9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4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3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5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4" xr:uid="{00000000-0005-0000-0000-0000880D0000}"/>
    <cellStyle name="Millares 207" xfId="43987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1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0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2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9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4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3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5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8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8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7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9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6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1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0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2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7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6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5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7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4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9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8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0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3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3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2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4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1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6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5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7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6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2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1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3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0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5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4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6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9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9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8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0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7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2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1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3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8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8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7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9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6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1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0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2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5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5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4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6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3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8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7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9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4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4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3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5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2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7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6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8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1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1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0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2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9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4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3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5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0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9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8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0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7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2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1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3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6" xr:uid="{00000000-0005-0000-0000-0000420F0000}"/>
    <cellStyle name="Millares 27" xfId="1127" xr:uid="{00000000-0005-0000-0000-0000430F0000}"/>
    <cellStyle name="Millares 27 2" xfId="43978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6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5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7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4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7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9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8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1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0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3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2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4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7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6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8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5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9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0" xr:uid="{00000000-0005-0000-0000-0000A50F0000}"/>
    <cellStyle name="Millares 4 2 2 2" xfId="128" xr:uid="{00000000-0005-0000-0000-0000A60F0000}"/>
    <cellStyle name="Millares 4 2 2 2 10" xfId="35931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7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6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8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5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0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9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1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4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4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3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5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2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7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6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8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3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2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1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3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0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5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4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6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9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9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8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0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7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2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1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3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2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8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7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9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6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1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0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2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5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5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4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6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3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8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7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9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4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3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2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4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1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6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5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7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0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0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9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1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8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3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2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4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0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9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1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8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3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2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4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7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7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6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8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5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0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9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1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6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5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4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6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3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8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7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9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2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2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1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3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0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5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4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6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5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1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0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2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9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4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3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5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8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8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7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9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6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1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0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2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7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6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5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7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4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9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8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0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3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3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2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4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1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6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5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7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8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4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3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5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2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7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6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8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1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1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0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2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9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4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3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5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0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9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8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0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7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2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1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3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6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6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5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7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4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9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8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0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9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5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4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6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3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8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7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9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2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2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1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3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0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5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4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6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1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0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9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1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8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3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2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4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7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7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6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8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5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0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9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1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7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6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8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5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0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9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1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4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4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3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5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2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7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6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8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3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2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1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3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0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5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4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6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9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9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8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0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7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2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1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3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2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8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7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9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6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1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0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2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5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5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4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6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3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8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7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9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4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3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2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4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1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6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5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7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0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0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9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1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8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3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2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4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5" xr:uid="{00000000-0005-0000-0000-0000A0140000}"/>
    <cellStyle name="Millares 4 3 2" xfId="117" xr:uid="{00000000-0005-0000-0000-0000A1140000}"/>
    <cellStyle name="Millares 4 3 2 10" xfId="36186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2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1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3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0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5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4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6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9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9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8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0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7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2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1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3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8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7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6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8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5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0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9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1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4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4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3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5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2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7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6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8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7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3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2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4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1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6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5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7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0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0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9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1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8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3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2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4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9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8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7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9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6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1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0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2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5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5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4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6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3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8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7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9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5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4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6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3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8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7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9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2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2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1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3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0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5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4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6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1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0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9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1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8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3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2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4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7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7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6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8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5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0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9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1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0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6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5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7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4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9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8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0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3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3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2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4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1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6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5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7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2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1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0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2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9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4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3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5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8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8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7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9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6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1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0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2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3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9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8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0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7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2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1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3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6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6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5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7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4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9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8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0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5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4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3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5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2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7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6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8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1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1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0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2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9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4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3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5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4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0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9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1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8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3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2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4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7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7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6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8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5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0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9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1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6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5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4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6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3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8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7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9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2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2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1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3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0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5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4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6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2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1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3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0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5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4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6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9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9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8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0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7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2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1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3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8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7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6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8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5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0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9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1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4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4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3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5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2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7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6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8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7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3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2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4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1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6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5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7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0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0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9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1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8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3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2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4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9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8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7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9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6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1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0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2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5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5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4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6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3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8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7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0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9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1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2" xr:uid="{00000000-0005-0000-0000-0000AF190000}"/>
    <cellStyle name="Millares 5 2 2 2" xfId="132" xr:uid="{00000000-0005-0000-0000-0000B0190000}"/>
    <cellStyle name="Millares 5 2 2 2 10" xfId="36443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9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8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0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7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2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1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3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6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6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5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7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4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9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8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0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5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4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3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5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2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7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6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8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1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1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0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2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9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4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3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5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4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0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9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1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8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3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2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4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7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7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6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8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5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0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9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1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6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5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4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6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3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8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7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9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2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2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1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3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0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5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4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6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2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1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3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0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5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4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6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9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9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8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0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7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2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1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3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8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7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6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8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5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0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9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1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4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4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3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5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2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7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6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8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7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3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2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4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1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6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5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7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0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0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9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1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8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3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2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4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9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8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7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9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6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1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0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2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5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5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4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6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3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8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7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9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0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6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5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7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4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9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8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0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3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3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2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4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1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6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5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7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2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1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0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2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9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4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3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5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8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8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7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9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6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1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0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2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1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7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6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8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5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0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9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1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4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4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3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5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2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7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6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8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3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2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1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3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0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5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4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6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9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9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8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0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7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2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1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3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9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8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0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7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2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1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3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6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6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5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7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4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9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8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0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5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4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3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5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2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7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6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8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1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1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0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2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9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4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3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5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4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0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9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1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8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3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2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4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7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7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6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8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5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0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9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1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6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5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4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6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3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8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7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9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2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2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1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3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0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5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4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6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7" xr:uid="{00000000-0005-0000-0000-0000AA1E0000}"/>
    <cellStyle name="Millares 5 3 2" xfId="121" xr:uid="{00000000-0005-0000-0000-0000AB1E0000}"/>
    <cellStyle name="Millares 5 3 2 10" xfId="36698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4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3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5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2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7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6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8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1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1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0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2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9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4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3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5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0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9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8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0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7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2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1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3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6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6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5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7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4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9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8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0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9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5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4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6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3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8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7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9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2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2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1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3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0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5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4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6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1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0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9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1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8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3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2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4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7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7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6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8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5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0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9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1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7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6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8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5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0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9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1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4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4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3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5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2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7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6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8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3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2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1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3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0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5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4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6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9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9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8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0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7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2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1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3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2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8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7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9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6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1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0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2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5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5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4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6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3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8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7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9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4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3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2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4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1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6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5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7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0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0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9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1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8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3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2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4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5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1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0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2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9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4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3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5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8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8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7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9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6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1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0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2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7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6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5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7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4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9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8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0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3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3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2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4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1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6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5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7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6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2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1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3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0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5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4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6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9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9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8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0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7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2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1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3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8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7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6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8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5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0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9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1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4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4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3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5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2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7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6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8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4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3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5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2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7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6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8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1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1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0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2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9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4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3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5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0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9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8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0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7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2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1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3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6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6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5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7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4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9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8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0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9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5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4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6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3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8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7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9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2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2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1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3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0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5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4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6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1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0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9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1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8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3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2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4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7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7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6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8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5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0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9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2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1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3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4" xr:uid="{00000000-0005-0000-0000-0000B9230000}"/>
    <cellStyle name="Millares 6 2 2 2" xfId="136" xr:uid="{00000000-0005-0000-0000-0000BA230000}"/>
    <cellStyle name="Millares 6 2 2 2 10" xfId="36955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1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0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2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9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4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3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5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8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8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7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9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6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1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0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2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7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6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5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7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4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9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8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0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3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3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2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4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1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6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5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7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6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2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1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3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0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5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4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6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9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9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8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0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7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2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1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3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8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7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6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8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5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0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9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1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4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4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3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5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2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7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6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8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4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3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5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2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7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6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8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1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1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0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2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9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4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3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5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0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9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8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0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7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2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1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3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6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6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5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7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4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9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8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0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9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5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4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6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3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8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7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9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2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2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1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3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0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5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4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6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1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0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9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1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8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3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2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4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7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7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6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8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5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0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9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1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2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8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7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9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6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1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0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2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5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5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4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6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3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8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7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9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4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3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2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4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1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6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5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7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0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0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9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1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8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3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2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4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3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9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8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0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7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2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1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3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6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6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5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7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4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9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8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0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5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4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3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5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2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7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6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8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1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1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0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2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9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4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3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5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1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0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2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9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4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3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5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8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8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7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9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6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1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0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2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7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6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5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7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4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9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8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0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3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3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2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4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1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6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5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7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6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2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1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3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0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5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4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6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9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9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8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0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7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2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1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3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8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7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6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8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5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0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9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1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4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4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3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5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2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7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6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8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9" xr:uid="{00000000-0005-0000-0000-0000B4280000}"/>
    <cellStyle name="Millares 6 3 2" xfId="125" xr:uid="{00000000-0005-0000-0000-0000B5280000}"/>
    <cellStyle name="Millares 6 3 2 10" xfId="37210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6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5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7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4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9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8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0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3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3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2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4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1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6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5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7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2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1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0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2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9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4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3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5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8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8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7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9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6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1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0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2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1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7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6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8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5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0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9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1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4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4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3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5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2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7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6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8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3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2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1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3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0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5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4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6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9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9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8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0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7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2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1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3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9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8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0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7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2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1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3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6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6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5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7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4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9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8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0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5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4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3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5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2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7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6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8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1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1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0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2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9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4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3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5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4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0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9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1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8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3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2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4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7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7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6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8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5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0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9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1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6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5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4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6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3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8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7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9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2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2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1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3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0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5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4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6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7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3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2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4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1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6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5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7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0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0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9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1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8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3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2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4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9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8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7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9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6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1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0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2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5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5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4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6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3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8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7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9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8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4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3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5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2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7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6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8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1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1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0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2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9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4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3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5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0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9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8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0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7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2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1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3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6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6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5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7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4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9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8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0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6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5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7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4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9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8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0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3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3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2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4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1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6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5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7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2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1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0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2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9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4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3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5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8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8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7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9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6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1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0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2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1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7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6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8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5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0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9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1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4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4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3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5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2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7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6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8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3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2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1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3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0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5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4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6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9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9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8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0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7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2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1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8" xr:uid="{00000000-0005-0000-0000-0000B32D0000}"/>
    <cellStyle name="Millares 70" xfId="35123" xr:uid="{00000000-0005-0000-0000-0000B42D0000}"/>
    <cellStyle name="Millares 71" xfId="35131" xr:uid="{00000000-0005-0000-0000-0000B52D0000}"/>
    <cellStyle name="Millares 72" xfId="35143" xr:uid="{00000000-0005-0000-0000-0000B62D0000}"/>
    <cellStyle name="Millares 73" xfId="43865" xr:uid="{00000000-0005-0000-0000-0000B72D0000}"/>
    <cellStyle name="Millares 74" xfId="43867" xr:uid="{00000000-0005-0000-0000-0000B82D0000}"/>
    <cellStyle name="Millares 75" xfId="43869" xr:uid="{00000000-0005-0000-0000-0000B92D0000}"/>
    <cellStyle name="Millares 76" xfId="43874" xr:uid="{00000000-0005-0000-0000-0000BA2D0000}"/>
    <cellStyle name="Millares 77" xfId="43881" xr:uid="{00000000-0005-0000-0000-0000BB2D0000}"/>
    <cellStyle name="Millares 78" xfId="43895" xr:uid="{00000000-0005-0000-0000-0000BC2D0000}"/>
    <cellStyle name="Millares 79" xfId="43918" xr:uid="{00000000-0005-0000-0000-0000BD2D0000}"/>
    <cellStyle name="Millares 8" xfId="48" xr:uid="{00000000-0005-0000-0000-0000BE2D0000}"/>
    <cellStyle name="Millares 80" xfId="43919" xr:uid="{00000000-0005-0000-0000-0000BF2D0000}"/>
    <cellStyle name="Millares 81" xfId="43938" xr:uid="{00000000-0005-0000-0000-0000C02D0000}"/>
    <cellStyle name="Millares 82" xfId="43942" xr:uid="{00000000-0005-0000-0000-0000C12D0000}"/>
    <cellStyle name="Millares 83" xfId="43944" xr:uid="{00000000-0005-0000-0000-0000C22D0000}"/>
    <cellStyle name="Millares 84" xfId="43950" xr:uid="{00000000-0005-0000-0000-0000C32D0000}"/>
    <cellStyle name="Millares 85" xfId="43959" xr:uid="{00000000-0005-0000-0000-0000C42D0000}"/>
    <cellStyle name="Millares 86" xfId="43962" xr:uid="{00000000-0005-0000-0000-0000C52D0000}"/>
    <cellStyle name="Millares 87" xfId="43968" xr:uid="{00000000-0005-0000-0000-0000C62D0000}"/>
    <cellStyle name="Millares 88" xfId="43971" xr:uid="{00000000-0005-0000-0000-0000C72D0000}"/>
    <cellStyle name="Millares 89" xfId="43973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3" xr:uid="{00000000-0005-0000-0000-0000CB2D0000}"/>
    <cellStyle name="Millares 9 2" xfId="114" xr:uid="{00000000-0005-0000-0000-0000CC2D0000}"/>
    <cellStyle name="Millares 9 2 10" xfId="37464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0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9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1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8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3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2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4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7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7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6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8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5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0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9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1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6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5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4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6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3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8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7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9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2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2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1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3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0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5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4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6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5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1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0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2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9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4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3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5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8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8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7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9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6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1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0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2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7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6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5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7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4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9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8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0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3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3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2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4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1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6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5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7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3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2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4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1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6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5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7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0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0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9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1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8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3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2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4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9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8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7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9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6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1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0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2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5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5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4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6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3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8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7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9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8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4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3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5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2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7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6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8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1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1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0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2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9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4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3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5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0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9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8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0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7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2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1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3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6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6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5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7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4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9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8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0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6" xr:uid="{7214FD22-0708-4E1C-8260-1E20ED60BE7B}"/>
    <cellStyle name="Millares 91" xfId="44015" xr:uid="{FB9593D4-B4F5-434D-A184-0411352264D2}"/>
    <cellStyle name="Millares 92" xfId="44017" xr:uid="{D82694AA-1873-42AF-BED2-6143CAEB3E46}"/>
    <cellStyle name="Millares 93" xfId="44019" xr:uid="{8768CEA1-56FE-4629-AEB9-342FC8434BF6}"/>
    <cellStyle name="Millares 94" xfId="44020" xr:uid="{7C159F47-FA64-498A-A842-3E6510CE8F99}"/>
    <cellStyle name="Millares 95" xfId="44026" xr:uid="{A499D72C-6363-40C5-B107-5A33379CEC03}"/>
    <cellStyle name="Millares 95 2" xfId="44164" xr:uid="{54C39383-57CD-47B1-8F4C-ABC1FC0289D6}"/>
    <cellStyle name="Millares 95 3" xfId="44180" xr:uid="{43D231AE-28DD-4418-83C4-590F8E267262}"/>
    <cellStyle name="Millares 96" xfId="44045" xr:uid="{EC78B327-5EDC-4C62-9DD2-ACB5D0CAF8C8}"/>
    <cellStyle name="Millares 97" xfId="44052" xr:uid="{5065FC57-47F2-4B44-87DB-F25DC2CC215B}"/>
    <cellStyle name="Millares 98" xfId="44060" xr:uid="{7F6943DA-9F12-476C-80ED-393828068019}"/>
    <cellStyle name="Millares 99" xfId="44063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2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1" xr:uid="{00000000-0005-0000-0000-000052300000}"/>
    <cellStyle name="Moneda 100" xfId="44292" xr:uid="{5321ADC0-79C8-4BA8-B97D-F0FA16DCE564}"/>
    <cellStyle name="Moneda 101" xfId="44296" xr:uid="{B396C2F7-D8BA-4E12-B2DD-94C766B71C94}"/>
    <cellStyle name="Moneda 102" xfId="44300" xr:uid="{A21E4D9B-A2A7-473C-8D37-29211ED4D4B7}"/>
    <cellStyle name="Moneda 103" xfId="44304" xr:uid="{DFDD57F5-7BF5-4217-8791-5F234CD47A37}"/>
    <cellStyle name="Moneda 104" xfId="44307" xr:uid="{89E3D71F-7585-4F8F-BA15-547FC5FFE5EA}"/>
    <cellStyle name="Moneda 105" xfId="44311" xr:uid="{C77AE56A-0E35-4AFB-B985-387FAD68E38B}"/>
    <cellStyle name="Moneda 106" xfId="44314" xr:uid="{CBCA369C-4933-43AD-A9C2-D4FD0F8A6A70}"/>
    <cellStyle name="Moneda 107" xfId="44318" xr:uid="{1F05D809-4981-4AC8-A094-A31B6ECECBCC}"/>
    <cellStyle name="Moneda 108" xfId="44323" xr:uid="{FEE29BDA-8795-440C-B163-8270E469A5B7}"/>
    <cellStyle name="Moneda 109" xfId="44326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4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3" xr:uid="{00000000-0005-0000-0000-00005C300000}"/>
    <cellStyle name="Moneda 110" xfId="44330" xr:uid="{18A0B16D-28BE-4053-915D-7CA399D171EB}"/>
    <cellStyle name="Moneda 111" xfId="44334" xr:uid="{5B8C1B43-50D8-4B39-A968-F8241B7BFCBC}"/>
    <cellStyle name="Moneda 112" xfId="44338" xr:uid="{5137EB05-8409-4550-A29C-888C2BA1DD13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6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5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8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7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0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9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2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1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4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3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0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9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2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1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3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8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4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7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5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6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6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5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8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7" xr:uid="{00000000-0005-0000-0000-0000D8300000}"/>
    <cellStyle name="Moneda 19" xfId="35083" xr:uid="{00000000-0005-0000-0000-0000D9300000}"/>
    <cellStyle name="Moneda 2" xfId="16" xr:uid="{00000000-0005-0000-0000-0000DA300000}"/>
    <cellStyle name="Moneda 20" xfId="35088" xr:uid="{00000000-0005-0000-0000-0000DB300000}"/>
    <cellStyle name="Moneda 21" xfId="35096" xr:uid="{00000000-0005-0000-0000-0000DC300000}"/>
    <cellStyle name="Moneda 22" xfId="35100" xr:uid="{00000000-0005-0000-0000-0000DD300000}"/>
    <cellStyle name="Moneda 23" xfId="35107" xr:uid="{00000000-0005-0000-0000-0000DE300000}"/>
    <cellStyle name="Moneda 24" xfId="35113" xr:uid="{00000000-0005-0000-0000-0000DF300000}"/>
    <cellStyle name="Moneda 25" xfId="35116" xr:uid="{00000000-0005-0000-0000-0000E0300000}"/>
    <cellStyle name="Moneda 26" xfId="35119" xr:uid="{00000000-0005-0000-0000-0000E1300000}"/>
    <cellStyle name="Moneda 27" xfId="35127" xr:uid="{00000000-0005-0000-0000-0000E2300000}"/>
    <cellStyle name="Moneda 28" xfId="35135" xr:uid="{00000000-0005-0000-0000-0000E3300000}"/>
    <cellStyle name="Moneda 29" xfId="35139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3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2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4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1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6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5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7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0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0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9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1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8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3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2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4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9" xr:uid="{00000000-0005-0000-0000-000034310000}"/>
    <cellStyle name="Moneda 30" xfId="43877" xr:uid="{00000000-0005-0000-0000-000035310000}"/>
    <cellStyle name="Moneda 31" xfId="43884" xr:uid="{00000000-0005-0000-0000-000036310000}"/>
    <cellStyle name="Moneda 32" xfId="43891" xr:uid="{00000000-0005-0000-0000-000037310000}"/>
    <cellStyle name="Moneda 33" xfId="43899" xr:uid="{00000000-0005-0000-0000-000038310000}"/>
    <cellStyle name="Moneda 34" xfId="43906" xr:uid="{00000000-0005-0000-0000-000039310000}"/>
    <cellStyle name="Moneda 35" xfId="43910" xr:uid="{00000000-0005-0000-0000-00003A310000}"/>
    <cellStyle name="Moneda 36" xfId="43914" xr:uid="{00000000-0005-0000-0000-00003B310000}"/>
    <cellStyle name="Moneda 37" xfId="43921" xr:uid="{00000000-0005-0000-0000-00003C310000}"/>
    <cellStyle name="Moneda 38" xfId="43925" xr:uid="{00000000-0005-0000-0000-00003D310000}"/>
    <cellStyle name="Moneda 39" xfId="43928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9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8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0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7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2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1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3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6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6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5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7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4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9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8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0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5" xr:uid="{00000000-0005-0000-0000-00008E310000}"/>
    <cellStyle name="Moneda 40" xfId="43932" xr:uid="{00000000-0005-0000-0000-00008F310000}"/>
    <cellStyle name="Moneda 41" xfId="43947" xr:uid="{00000000-0005-0000-0000-000090310000}"/>
    <cellStyle name="Moneda 42" xfId="43956" xr:uid="{00000000-0005-0000-0000-000091310000}"/>
    <cellStyle name="Moneda 43" xfId="43965" xr:uid="{00000000-0005-0000-0000-000092310000}"/>
    <cellStyle name="Moneda 44" xfId="43975" xr:uid="{00000000-0005-0000-0000-000093310000}"/>
    <cellStyle name="Moneda 45" xfId="44000" xr:uid="{00000000-0005-0000-0000-000094310000}"/>
    <cellStyle name="Moneda 46" xfId="44002" xr:uid="{00000000-0005-0000-0000-000095310000}"/>
    <cellStyle name="Moneda 47" xfId="44004" xr:uid="{A6E655DF-1CF4-467F-9560-53217220EF51}"/>
    <cellStyle name="Moneda 48" xfId="44009" xr:uid="{8D1F57D6-04AF-42FA-BC13-392E733D9ACA}"/>
    <cellStyle name="Moneda 49" xfId="44023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3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2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5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4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7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6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9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8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1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0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3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2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5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4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7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6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9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8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1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0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6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5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7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4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9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8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0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3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3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2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4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1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6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5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7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2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9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8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1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0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3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2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6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5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7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4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9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8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1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0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2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1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7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6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8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5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0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9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1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4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4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3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5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2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7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6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8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3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3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2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4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1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6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5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7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0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0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9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1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8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3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2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4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9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8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7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9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6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1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0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2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5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6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5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7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4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9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8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0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3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4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3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5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2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7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6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8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1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1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0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2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9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5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4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6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3" xr:uid="{00000000-0005-0000-0000-0000D9330000}"/>
    <cellStyle name="Moneda 50" xfId="44029" xr:uid="{46C5B6B4-B1FC-44A6-8E5E-7C3572F80893}"/>
    <cellStyle name="Moneda 51" xfId="44034" xr:uid="{C6BA386D-AE7A-48BD-A649-93CDEC5E229E}"/>
    <cellStyle name="Moneda 52" xfId="44037" xr:uid="{C32F09D3-3E97-41E7-932B-95C0CB15F428}"/>
    <cellStyle name="Moneda 53" xfId="44040" xr:uid="{80C8FFE0-6CA8-467E-B12D-A9185A5712F7}"/>
    <cellStyle name="Moneda 54" xfId="44043" xr:uid="{BCC4F30C-AF14-488C-A123-CC11638467BD}"/>
    <cellStyle name="Moneda 55" xfId="44050" xr:uid="{5F5363FB-C9CE-4EC9-B2D8-7EA8F6A4B9C3}"/>
    <cellStyle name="Moneda 56" xfId="44054" xr:uid="{9D7DBA6A-BF91-45B9-BFAE-2FA8A0AF3D41}"/>
    <cellStyle name="Moneda 57" xfId="44057" xr:uid="{6823A5C1-48F9-499C-9856-28F9FB1510C1}"/>
    <cellStyle name="Moneda 58" xfId="44070" xr:uid="{A85BA041-4B13-4F82-A51D-1F67D44F95A4}"/>
    <cellStyle name="Moneda 59" xfId="44074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8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7" xr:uid="{00000000-0005-0000-0000-0000E3330000}"/>
    <cellStyle name="Moneda 60" xfId="44081" xr:uid="{9A39558B-6D02-45D1-B2ED-73AE0EF376E6}"/>
    <cellStyle name="Moneda 61" xfId="44085" xr:uid="{BF7EFA31-4203-4FD5-9576-F2F3867947C4}"/>
    <cellStyle name="Moneda 62" xfId="44094" xr:uid="{7A02F3DD-00CB-44E8-A68F-F17B9CF01B93}"/>
    <cellStyle name="Moneda 63" xfId="44103" xr:uid="{643E4338-B24C-4D10-AAB0-5FA8B206B337}"/>
    <cellStyle name="Moneda 64" xfId="44112" xr:uid="{DA567617-F04E-46BB-A278-8ADB85CE20CF}"/>
    <cellStyle name="Moneda 65" xfId="44117" xr:uid="{46F0A87F-6947-4C00-B7BA-1FFE85E815AB}"/>
    <cellStyle name="Moneda 66" xfId="44124" xr:uid="{34C79E4E-2356-4CA1-9CE0-F4E371626BAB}"/>
    <cellStyle name="Moneda 67" xfId="44132" xr:uid="{E731EB1B-8E33-438B-8028-95DB84EE4D1B}"/>
    <cellStyle name="Moneda 68" xfId="44140" xr:uid="{3C378925-394B-467A-BBB0-0255FF71BBA7}"/>
    <cellStyle name="Moneda 69" xfId="44145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0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9" xr:uid="{00000000-0005-0000-0000-0000ED330000}"/>
    <cellStyle name="Moneda 70" xfId="44150" xr:uid="{2101B94E-04B4-48AD-896F-943F3387BCDA}"/>
    <cellStyle name="Moneda 71" xfId="44154" xr:uid="{7BC7DFD7-6E97-467D-AA4B-2428DC5E5255}"/>
    <cellStyle name="Moneda 72" xfId="44160" xr:uid="{76518FFF-DB1B-455B-A3C4-571E67AE143D}"/>
    <cellStyle name="Moneda 73" xfId="44169" xr:uid="{403D3244-F882-4326-B709-8125CB9338D8}"/>
    <cellStyle name="Moneda 73 2" xfId="44178" xr:uid="{AAFD3724-A440-4830-8E4A-674063ECD26A}"/>
    <cellStyle name="Moneda 74" xfId="44174" xr:uid="{C9FC77CC-1CF3-401E-B0EB-E32CA3346B8A}"/>
    <cellStyle name="Moneda 75" xfId="44185" xr:uid="{AFAE3723-6052-4974-BB78-DC9803EE8459}"/>
    <cellStyle name="Moneda 76" xfId="44189" xr:uid="{33956D07-AF39-4AD7-A64D-651778971965}"/>
    <cellStyle name="Moneda 77" xfId="44193" xr:uid="{71A53CA2-DC58-4DAB-9140-E9E04E27426D}"/>
    <cellStyle name="Moneda 78" xfId="44198" xr:uid="{670A6FA0-3D1B-40CC-82E5-B272E775A61B}"/>
    <cellStyle name="Moneda 79" xfId="44200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2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1" xr:uid="{00000000-0005-0000-0000-0000F7330000}"/>
    <cellStyle name="Moneda 80" xfId="44207" xr:uid="{55CF4038-6CAA-437E-ADC1-E192E6E9C752}"/>
    <cellStyle name="Moneda 81" xfId="44216" xr:uid="{F3980EF2-5229-4BE2-92C4-982C033D7FDF}"/>
    <cellStyle name="Moneda 82" xfId="44219" xr:uid="{0E85A4D5-04F8-4797-8827-5FEFF323E0A9}"/>
    <cellStyle name="Moneda 83" xfId="44222" xr:uid="{881AD0F6-FBBE-45D5-89EE-0860D785DB3A}"/>
    <cellStyle name="Moneda 84" xfId="44226" xr:uid="{1522CC43-1270-4ADA-AFDA-11EFDA991003}"/>
    <cellStyle name="Moneda 85" xfId="44231" xr:uid="{4542585B-CDC9-4A0F-9073-BE2747F69127}"/>
    <cellStyle name="Moneda 86" xfId="44235" xr:uid="{CB4F9AE5-734C-4AA1-AA5B-14E3D43CDE24}"/>
    <cellStyle name="Moneda 87" xfId="44239" xr:uid="{B29D0977-E9DB-4AB9-AFCB-112AB80B646E}"/>
    <cellStyle name="Moneda 88" xfId="44244" xr:uid="{A400A0ED-E684-4C9A-BF2B-CA1703E7820A}"/>
    <cellStyle name="Moneda 89" xfId="44249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4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3" xr:uid="{00000000-0005-0000-0000-000001340000}"/>
    <cellStyle name="Moneda 90" xfId="44253" xr:uid="{0DA21A07-6736-411D-9FFA-350A382BB81F}"/>
    <cellStyle name="Moneda 91" xfId="44256" xr:uid="{48D8D9FF-45DD-41BB-AB9E-A5E2E7617CE9}"/>
    <cellStyle name="Moneda 92" xfId="44260" xr:uid="{1B712E6F-769E-40B3-AA93-AE1C02B90D60}"/>
    <cellStyle name="Moneda 93" xfId="44264" xr:uid="{890DB37F-9E63-44F9-999D-60AB7DCE843F}"/>
    <cellStyle name="Moneda 94" xfId="44268" xr:uid="{B2620914-C212-4660-A027-5C087ECA9650}"/>
    <cellStyle name="Moneda 95" xfId="44272" xr:uid="{8D30FB91-A5CB-465C-AF4D-056412EEB760}"/>
    <cellStyle name="Moneda 96" xfId="44278" xr:uid="{2EA008D0-A206-49E9-8F05-CC1F9CCEF083}"/>
    <cellStyle name="Moneda 97" xfId="44282" xr:uid="{B1797D36-D1AD-4721-A836-CE07C22854EA}"/>
    <cellStyle name="Moneda 98" xfId="44285" xr:uid="{64E32E55-9068-4875-9A96-398343EF9CA8}"/>
    <cellStyle name="Moneda 99" xfId="44289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6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5" xr:uid="{00000000-0005-0000-0000-00000E340000}"/>
    <cellStyle name="Normal 10 14" xfId="44064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7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8" xr:uid="{00000000-0005-0000-0000-000016340000}"/>
    <cellStyle name="Normal 10 2 2 2" xfId="134" xr:uid="{00000000-0005-0000-0000-000017340000}"/>
    <cellStyle name="Normal 10 2 2 2 10" xfId="37779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5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4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6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3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8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7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9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2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2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1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3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0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5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4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6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1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0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9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1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8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3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2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4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7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7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6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8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5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0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9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1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0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6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5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7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4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9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8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0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3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3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2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4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1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6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5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7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2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1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0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2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9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4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3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5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8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8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7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9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6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1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0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2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8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7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9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6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1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0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2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5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5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4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6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3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8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7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9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4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3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2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4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1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6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5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7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0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0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9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1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8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3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2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4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3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9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8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0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7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2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1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3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6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6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5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7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4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9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8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0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5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4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3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5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2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7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6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8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1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1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0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2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9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4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3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5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6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2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1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3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0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5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4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6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9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9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8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0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7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2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1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3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8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7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6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8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5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0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9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1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4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4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3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5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2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7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6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8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7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3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2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4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1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6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5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7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0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0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9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1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8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3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2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4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9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8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7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9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6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1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0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2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5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5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4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6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3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8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7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9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5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4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6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3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8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7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9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2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2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1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3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0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5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4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6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1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0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9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1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8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3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2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4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7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7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6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8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5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0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9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1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0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6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5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7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4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9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8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0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3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3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2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4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1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6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5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7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2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1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0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2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9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4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3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5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8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8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7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9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6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1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0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2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3" xr:uid="{00000000-0005-0000-0000-000011390000}"/>
    <cellStyle name="Normal 10 3 2" xfId="123" xr:uid="{00000000-0005-0000-0000-000012390000}"/>
    <cellStyle name="Normal 10 3 2 10" xfId="38034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0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9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1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8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3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2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4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7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7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6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8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5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0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9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1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6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5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4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6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3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8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7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9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2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2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1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3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0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5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4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6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5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1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0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2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9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4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3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5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8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8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7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9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6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1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0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2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7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6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5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7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4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9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8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0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3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3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2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4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1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6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5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7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3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2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4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1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6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5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7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0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0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9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1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8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3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2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4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9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8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7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9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6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1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0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2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5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5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4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6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3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8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7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9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8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4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3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5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2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7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6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8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1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1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0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2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9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4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3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5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0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9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8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0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7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2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1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3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6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6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5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7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4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9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8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0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1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7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6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8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5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0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9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1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4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4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3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5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2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7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6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8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3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2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1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3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0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5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4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6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9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9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8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0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7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2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1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3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2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8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7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9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6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1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0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2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5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5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4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6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3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8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7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9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4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3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2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4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1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6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5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7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0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0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9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1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8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3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2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4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0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9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1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8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3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2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4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7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7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6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8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5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0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9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1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6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5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4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6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3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8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7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9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2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2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1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3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0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5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4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6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5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1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0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2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9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4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3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5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8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8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7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9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6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1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0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2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7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6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5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7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4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9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8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0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3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3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2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4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1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6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5" xr:uid="{00000000-0005-0000-0000-0000043E0000}"/>
    <cellStyle name="Normal 100" xfId="43902" xr:uid="{00000000-0005-0000-0000-0000053E0000}"/>
    <cellStyle name="Normal 101" xfId="43905" xr:uid="{00000000-0005-0000-0000-0000063E0000}"/>
    <cellStyle name="Normal 102" xfId="43909" xr:uid="{00000000-0005-0000-0000-0000073E0000}"/>
    <cellStyle name="Normal 103" xfId="43913" xr:uid="{00000000-0005-0000-0000-0000083E0000}"/>
    <cellStyle name="Normal 104" xfId="43916" xr:uid="{00000000-0005-0000-0000-0000093E0000}"/>
    <cellStyle name="Normal 105" xfId="43920" xr:uid="{00000000-0005-0000-0000-00000A3E0000}"/>
    <cellStyle name="Normal 106" xfId="43924" xr:uid="{00000000-0005-0000-0000-00000B3E0000}"/>
    <cellStyle name="Normal 107" xfId="43927" xr:uid="{00000000-0005-0000-0000-00000C3E0000}"/>
    <cellStyle name="Normal 108" xfId="43931" xr:uid="{00000000-0005-0000-0000-00000D3E0000}"/>
    <cellStyle name="Normal 108 2" xfId="44175" xr:uid="{367B2BC1-BB75-46D6-9F35-600948A1CA8E}"/>
    <cellStyle name="Normal 109" xfId="43937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8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7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9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0" xr:uid="{00000000-0005-0000-0000-0000203E0000}"/>
    <cellStyle name="Normal 11 2 2 2" xfId="135" xr:uid="{00000000-0005-0000-0000-0000213E0000}"/>
    <cellStyle name="Normal 11 2 2 2 10" xfId="38291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7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6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8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5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0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9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1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4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4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3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5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2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7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6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8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3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2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1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3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0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5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4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6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9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9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8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0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7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2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1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3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2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8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7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9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6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1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0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2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5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5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4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6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3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8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7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9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4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3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2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4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1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6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5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7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0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0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9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1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8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3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2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4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0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9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1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8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3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2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4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7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7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6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8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5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0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9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1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6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5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4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6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3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8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7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9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2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2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1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3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0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5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4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6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5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1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0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2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9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4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3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5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8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8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7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9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6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1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0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2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7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6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5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7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4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9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8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0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3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3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2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4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1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6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5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7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8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4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3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5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2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7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6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8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1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1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0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2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9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4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3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5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0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9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8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0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7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2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1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3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6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6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5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7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4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9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8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0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9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5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4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6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3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8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7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9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2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2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1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3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0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5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4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6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1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0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9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1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8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3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2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4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7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7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6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8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5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0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9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1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7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6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8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5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0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9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1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4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4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3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5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2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7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6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8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3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2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1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3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0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5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4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6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9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9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8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0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7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2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1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3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2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8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7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9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6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1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0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2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5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5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4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6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3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8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7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9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4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3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2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4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1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6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5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7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0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0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9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1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8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3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2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4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5" xr:uid="{00000000-0005-0000-0000-00001B430000}"/>
    <cellStyle name="Normal 11 3 2" xfId="124" xr:uid="{00000000-0005-0000-0000-00001C430000}"/>
    <cellStyle name="Normal 11 3 2 10" xfId="38546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2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1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3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0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5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4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6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9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9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8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0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7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2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1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3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8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7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6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8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5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0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9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1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4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4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3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5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2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7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6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8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7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3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2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4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1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6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5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7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0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0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9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1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8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3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2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4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9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8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7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9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6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1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0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2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5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5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4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6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3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8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7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9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5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4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6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3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8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7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9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2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2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1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3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0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5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4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6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1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0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9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1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8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3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2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4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7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7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6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8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5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0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9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1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0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6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5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7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4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9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8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0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3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3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2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4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1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6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5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7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2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1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0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2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9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4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3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5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8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8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7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9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6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1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0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2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3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9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8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0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7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2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1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3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6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6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5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7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4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9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8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0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5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4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3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5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2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7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6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8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1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1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0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2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9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4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3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5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4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0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9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1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8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3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2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4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7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7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6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8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5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0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9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1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6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5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4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6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3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8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7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9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2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2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1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3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0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5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4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6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2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1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3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0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5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4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6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9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9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8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0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7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2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1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3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8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7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6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8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5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0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9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1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4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4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3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5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2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7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6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8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7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3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2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4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1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6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5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7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0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0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9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1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8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3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2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4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9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8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7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9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6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1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0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2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5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5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4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6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3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8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7" xr:uid="{00000000-0005-0000-0000-00000E480000}"/>
    <cellStyle name="Normal 110" xfId="43943" xr:uid="{00000000-0005-0000-0000-00000F480000}"/>
    <cellStyle name="Normal 111" xfId="43945" xr:uid="{00000000-0005-0000-0000-000010480000}"/>
    <cellStyle name="Normal 112" xfId="43946" xr:uid="{00000000-0005-0000-0000-000011480000}"/>
    <cellStyle name="Normal 113" xfId="43949" xr:uid="{00000000-0005-0000-0000-000012480000}"/>
    <cellStyle name="Normal 114" xfId="43952" xr:uid="{00000000-0005-0000-0000-000013480000}"/>
    <cellStyle name="Normal 115" xfId="43953" xr:uid="{00000000-0005-0000-0000-000014480000}"/>
    <cellStyle name="Normal 116" xfId="43955" xr:uid="{00000000-0005-0000-0000-000015480000}"/>
    <cellStyle name="Normal 117" xfId="43958" xr:uid="{00000000-0005-0000-0000-000016480000}"/>
    <cellStyle name="Normal 118" xfId="43963" xr:uid="{00000000-0005-0000-0000-000017480000}"/>
    <cellStyle name="Normal 119" xfId="43964" xr:uid="{00000000-0005-0000-0000-000018480000}"/>
    <cellStyle name="Normal 12" xfId="28" xr:uid="{00000000-0005-0000-0000-000019480000}"/>
    <cellStyle name="Normal 120" xfId="43967" xr:uid="{00000000-0005-0000-0000-00001A480000}"/>
    <cellStyle name="Normal 120 2" xfId="44013" xr:uid="{80B85FC2-610D-4083-9A51-EF875968EA86}"/>
    <cellStyle name="Normal 121" xfId="43970" xr:uid="{00000000-0005-0000-0000-00001B480000}"/>
    <cellStyle name="Normal 122" xfId="43974" xr:uid="{00000000-0005-0000-0000-00001C480000}"/>
    <cellStyle name="Normal 123" xfId="43977" xr:uid="{00000000-0005-0000-0000-00001D480000}"/>
    <cellStyle name="Normal 124" xfId="43998" xr:uid="{00000000-0005-0000-0000-00001E480000}"/>
    <cellStyle name="Normal 124 2" xfId="44011" xr:uid="{603D1A66-289C-41E2-B64A-83DFDD6D043B}"/>
    <cellStyle name="Normal 125" xfId="43999" xr:uid="{00000000-0005-0000-0000-00001F480000}"/>
    <cellStyle name="Normal 126" xfId="44003" xr:uid="{76DD7141-2112-4837-8FF6-DFB3682E2643}"/>
    <cellStyle name="Normal 127" xfId="44008" xr:uid="{BB17578D-8F4A-485E-B00D-5FDB4AC448B0}"/>
    <cellStyle name="Normal 128" xfId="44012" xr:uid="{35AA9408-F880-4369-AED1-E6FA2E43D9D5}"/>
    <cellStyle name="Normal 128 2" xfId="44165" xr:uid="{CE780733-F494-4966-B00D-CB61258FBD51}"/>
    <cellStyle name="Normal 128 3" xfId="44181" xr:uid="{D71FCE97-E251-46C2-9C9C-073DFFF1300F}"/>
    <cellStyle name="Normal 128 4" xfId="44190" xr:uid="{60C63E71-C12D-48A2-84A3-CEFAA747CE4B}"/>
    <cellStyle name="Normal 128 5" xfId="44208" xr:uid="{A51A53E5-005A-4E31-9BFF-DEDA113B7E13}"/>
    <cellStyle name="Normal 128 6" xfId="44247" xr:uid="{68B44232-5689-4730-85E7-9CBF93A65EC7}"/>
    <cellStyle name="Normal 129" xfId="44016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9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0" xr:uid="{00000000-0005-0000-0000-000027480000}"/>
    <cellStyle name="Normal 13 2 2" xfId="126" xr:uid="{00000000-0005-0000-0000-000028480000}"/>
    <cellStyle name="Normal 13 2 2 10" xfId="38801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7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6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8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5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0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9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1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4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4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3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5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2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7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6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8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3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2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1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3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0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5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4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6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9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9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8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0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7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2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1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3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2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8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7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9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6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1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0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2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5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5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4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6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3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8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7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9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4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3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2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4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1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6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5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7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0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0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9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1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8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3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2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4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0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9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1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8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3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2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4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7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7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6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8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5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0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9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1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6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5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4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6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3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8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7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9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2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2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1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3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0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5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4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6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5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1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0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2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9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4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3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5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8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8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7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9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6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1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0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2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7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6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5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7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4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9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8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0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3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3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2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4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1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6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5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7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8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4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3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5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2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7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6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8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1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1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0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2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9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4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3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5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0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9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8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0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7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2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1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3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6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6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5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7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4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9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8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0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9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5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4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6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3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8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7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9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2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2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1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3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0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5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4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6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1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0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9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1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8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3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2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4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7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7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6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8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5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0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9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1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7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6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8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5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0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9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1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4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4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3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5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2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7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6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8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3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2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1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3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0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5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4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6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9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9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8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0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7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2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1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3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2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8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7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9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6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1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0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2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5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5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4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6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3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8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7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9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4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3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2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4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1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6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5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7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0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0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9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1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8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3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2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4" xr:uid="{00000000-0005-0000-0000-00001F4D0000}"/>
    <cellStyle name="Normal 130" xfId="44021" xr:uid="{93665A41-9047-45B1-8D0A-347E4C35502B}"/>
    <cellStyle name="Normal 131" xfId="44022" xr:uid="{B10A5448-8B9C-4230-8709-9CB0A48D33B6}"/>
    <cellStyle name="Normal 132" xfId="44025" xr:uid="{8C478E15-E6B7-4A98-89AD-BF65F517E29E}"/>
    <cellStyle name="Normal 132 2" xfId="44163" xr:uid="{0E14079F-1BEF-45E3-B778-8406187FB137}"/>
    <cellStyle name="Normal 132 3" xfId="44179" xr:uid="{EADB811D-E17F-49CA-898A-16B8976187F7}"/>
    <cellStyle name="Normal 133" xfId="44028" xr:uid="{24F4E444-0DC2-4BA9-B839-D8D9FB4B3A02}"/>
    <cellStyle name="Normal 134" xfId="44033" xr:uid="{06AE4128-FC39-41A0-8791-698569E7C0BD}"/>
    <cellStyle name="Normal 135" xfId="44036" xr:uid="{8BE0820A-7B61-44DB-9F16-CFD19BD7CE37}"/>
    <cellStyle name="Normal 136" xfId="44039" xr:uid="{B2908B98-FBA9-4286-9A75-DE7D98E08851}"/>
    <cellStyle name="Normal 137" xfId="44042" xr:uid="{F4BDB42B-3E15-491C-8E11-E555887B86FF}"/>
    <cellStyle name="Normal 138" xfId="44049" xr:uid="{05103B51-1B0F-4DB4-9951-C85854D51BA8}"/>
    <cellStyle name="Normal 139" xfId="44053" xr:uid="{0B2B551F-B038-49DB-886A-540F52ED2DE4}"/>
    <cellStyle name="Normal 14" xfId="47" xr:uid="{00000000-0005-0000-0000-0000204D0000}"/>
    <cellStyle name="Normal 140" xfId="44056" xr:uid="{2A54099D-8FFE-4E0C-91BD-52924E64ACBD}"/>
    <cellStyle name="Normal 140 10" xfId="44126" xr:uid="{072E2725-CF24-4AD9-B022-4EBC130068A4}"/>
    <cellStyle name="Normal 140 11" xfId="44134" xr:uid="{720DE38F-7C8F-4D63-B63C-8263B95EEE32}"/>
    <cellStyle name="Normal 140 12" xfId="44142" xr:uid="{CA923FB3-00D1-4E25-9BA7-DF0F09762532}"/>
    <cellStyle name="Normal 140 13" xfId="44147" xr:uid="{177F3C2B-E6DE-4A67-82CB-8ABEEB980CBE}"/>
    <cellStyle name="Normal 140 14" xfId="44156" xr:uid="{C80124C8-8366-47FF-B4FA-18C0FBBF7AC5}"/>
    <cellStyle name="Normal 140 15" xfId="44162" xr:uid="{18E48549-C010-4F13-A3CD-0853E56CEA9F}"/>
    <cellStyle name="Normal 140 16" xfId="44171" xr:uid="{6152A880-5232-4DBE-90B7-29C6292A7B69}"/>
    <cellStyle name="Normal 140 16 2" xfId="44177" xr:uid="{F5E62F39-E597-4632-B039-D82EFE5C3939}"/>
    <cellStyle name="Normal 140 17" xfId="44187" xr:uid="{F6F14E4C-8D77-44CD-8CD5-656F79BC5141}"/>
    <cellStyle name="Normal 140 18" xfId="44195" xr:uid="{EDE9D314-9BB6-4D8D-A2B9-5B30A4182E86}"/>
    <cellStyle name="Normal 140 19" xfId="44202" xr:uid="{6AA2F2EF-1FBE-47C8-8707-72FBF71E86D6}"/>
    <cellStyle name="Normal 140 2" xfId="44072" xr:uid="{87492154-98BE-4A05-912A-8F3E8450F5B4}"/>
    <cellStyle name="Normal 140 20" xfId="44218" xr:uid="{4631F78D-CED9-4009-A22A-937E4D74FEAD}"/>
    <cellStyle name="Normal 140 21" xfId="44224" xr:uid="{87F1F798-C83F-4242-A7B4-52E1FA487DC3}"/>
    <cellStyle name="Normal 140 22" xfId="44228" xr:uid="{6F3C14DE-ED34-4000-BB49-576F1633B5D5}"/>
    <cellStyle name="Normal 140 23" xfId="44233" xr:uid="{1874EB2C-642A-4D1B-9D9C-EACE80ABC7A8}"/>
    <cellStyle name="Normal 140 24" xfId="44241" xr:uid="{8BBD19E4-59DC-4424-83A1-07997B457BEC}"/>
    <cellStyle name="Normal 140 25" xfId="44251" xr:uid="{76234813-87B2-46D2-A97C-6BC81D615B18}"/>
    <cellStyle name="Normal 140 26" xfId="44258" xr:uid="{19AF6FBD-9A6F-44DF-AE20-4760DDB6FF2E}"/>
    <cellStyle name="Normal 140 27" xfId="44266" xr:uid="{BC79184C-4C11-43F6-A035-2A651298B3FC}"/>
    <cellStyle name="Normal 140 28" xfId="44280" xr:uid="{4B693D18-8550-46C9-A456-03316338856A}"/>
    <cellStyle name="Normal 140 29" xfId="44287" xr:uid="{04C868A0-52F8-4A3D-8E6B-BBDACDC0ED01}"/>
    <cellStyle name="Normal 140 3" xfId="44076" xr:uid="{2B6DE311-0213-4247-82EF-87864568864F}"/>
    <cellStyle name="Normal 140 30" xfId="44294" xr:uid="{517145CA-8B32-49DE-B494-85512E4BE9BE}"/>
    <cellStyle name="Normal 140 31" xfId="44302" xr:uid="{12B5AEBC-4E1E-4D42-98FD-6E3D9BFB54C0}"/>
    <cellStyle name="Normal 140 32" xfId="44309" xr:uid="{307A5FE7-7F4C-4C19-BF5B-084CE979E35F}"/>
    <cellStyle name="Normal 140 33" xfId="44316" xr:uid="{DF9179A0-9EBD-4C1D-B4A4-F8A2E412C97F}"/>
    <cellStyle name="Normal 140 4" xfId="44083" xr:uid="{3D671AB6-032A-4953-9911-AB33C8A49CDB}"/>
    <cellStyle name="Normal 140 5" xfId="44087" xr:uid="{DDCA0FDB-49C5-4D3E-8D91-15D51D7D64F1}"/>
    <cellStyle name="Normal 140 6" xfId="44096" xr:uid="{64947995-F1DD-491D-9665-E1204BCB452D}"/>
    <cellStyle name="Normal 140 7" xfId="44105" xr:uid="{FCFBEA63-4FA6-4F44-9941-CB2B5184B8CA}"/>
    <cellStyle name="Normal 140 8" xfId="44114" xr:uid="{AAC7201A-0F8A-4DB5-8B72-3374B465E90A}"/>
    <cellStyle name="Normal 140 9" xfId="44119" xr:uid="{769B9986-E718-4166-9581-C0EB7E291398}"/>
    <cellStyle name="Normal 141" xfId="44059" xr:uid="{F28785BC-DB76-44B2-A13D-B2246455F2A8}"/>
    <cellStyle name="Normal 142" xfId="44062" xr:uid="{87C4373F-E2CB-49D4-9B46-2BB7F4B0347E}"/>
    <cellStyle name="Normal 143" xfId="44065" xr:uid="{0E9DBBAE-08C4-4CB2-A3E2-47B559436B88}"/>
    <cellStyle name="Normal 144" xfId="44068" xr:uid="{2428B7C1-26CA-48ED-BD46-717843228C54}"/>
    <cellStyle name="Normal 145" xfId="44073" xr:uid="{6427E0F8-E535-40D1-87C5-8239ED0B262F}"/>
    <cellStyle name="Normal 146" xfId="44077" xr:uid="{2DA82A6B-F8F4-4DDA-A43F-F832CEF75851}"/>
    <cellStyle name="Normal 147" xfId="44079" xr:uid="{68709D0D-0288-43FF-8E4A-5B4E963000CE}"/>
    <cellStyle name="Normal 148" xfId="44084" xr:uid="{CAFD8202-2610-48B8-A517-A3B492E08CD4}"/>
    <cellStyle name="Normal 149" xfId="44088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5" xr:uid="{00000000-0005-0000-0000-0000234D0000}"/>
    <cellStyle name="Normal 15 2" xfId="113" xr:uid="{00000000-0005-0000-0000-0000244D0000}"/>
    <cellStyle name="Normal 15 2 10" xfId="39056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2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1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3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0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5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4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6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9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9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8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0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7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2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1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3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8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7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6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8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5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0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9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1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4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4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3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5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2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7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6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8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7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3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2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4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1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6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5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7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0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0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9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1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8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3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2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4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9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8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7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9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6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1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0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2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5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5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4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6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3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8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7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9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5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4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6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3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8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7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9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2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2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1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3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0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5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4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6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1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0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9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1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8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3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2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4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7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7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6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8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5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0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9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1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0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6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5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7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4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9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8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0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3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3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2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4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1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6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5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7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2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1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0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2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9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4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3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5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8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8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7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9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6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1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0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2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1" xr:uid="{746C4DCE-25DC-4470-95E8-5B9393C3166E}"/>
    <cellStyle name="Normal 151" xfId="44093" xr:uid="{423602FF-1AAE-4B7B-963E-F19472B6575A}"/>
    <cellStyle name="Normal 152" xfId="44098" xr:uid="{12EECA04-F404-48AA-B8D3-CB490FA7061D}"/>
    <cellStyle name="Normal 153" xfId="44101" xr:uid="{CA2E6DED-DBD3-4AF7-9552-9D713C1152A8}"/>
    <cellStyle name="Normal 154" xfId="44108" xr:uid="{EF1CEC00-B16F-4B60-8A1E-C03A0E18A0F9}"/>
    <cellStyle name="Normal 155" xfId="44111" xr:uid="{006C50FE-3704-42F8-988E-9D148C8718DF}"/>
    <cellStyle name="Normal 156" xfId="44115" xr:uid="{AFFC09BA-9355-4514-8A64-B571CA195BD2}"/>
    <cellStyle name="Normal 157" xfId="44122" xr:uid="{AC360B5C-A8E1-46FE-9C62-A450EEB87695}"/>
    <cellStyle name="Normal 158" xfId="44128" xr:uid="{93BE7D61-9405-4C6E-B7E4-BA8398EC28F6}"/>
    <cellStyle name="Normal 159" xfId="44130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3" xr:uid="{00000000-0005-0000-0000-0000A34F0000}"/>
    <cellStyle name="Normal 16 2" xfId="137" xr:uid="{00000000-0005-0000-0000-0000A44F0000}"/>
    <cellStyle name="Normal 16 2 10" xfId="39184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0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9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1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8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3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2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4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7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7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6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8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5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0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9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1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6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5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4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6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3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8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7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9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2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2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1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3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0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5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4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6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5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1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0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2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9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4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3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5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8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8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7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9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6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1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0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2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7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6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5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7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4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9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8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0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3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3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2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4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1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6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5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7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3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2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4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1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6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5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7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0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0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9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1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8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3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2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4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9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8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7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9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6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1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0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2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5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5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4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6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3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8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7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9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8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4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3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5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2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7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6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8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1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1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0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2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9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4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3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5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0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9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8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0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7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2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1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3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6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6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5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7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4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9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8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0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5" xr:uid="{FB7AB4A3-DCA0-4284-935E-A252AD589E3C}"/>
    <cellStyle name="Normal 161" xfId="44137" xr:uid="{058E41EC-47FA-4B3B-B771-F8910030C331}"/>
    <cellStyle name="Normal 162" xfId="44139" xr:uid="{8213E00E-024D-4EB6-82CB-6E180D4A51FD}"/>
    <cellStyle name="Normal 163" xfId="44143" xr:uid="{A7E2C80F-B9F3-4C2F-B3C5-3BB9B7FA97B9}"/>
    <cellStyle name="Normal 164" xfId="44149" xr:uid="{901028E3-4953-4878-8A62-C2016AEB3362}"/>
    <cellStyle name="Normal 165" xfId="44151" xr:uid="{C4D5BFBF-EC40-4B54-AC94-CAA200061E44}"/>
    <cellStyle name="Normal 166" xfId="44157" xr:uid="{A417B886-DF1F-4FE4-8393-3E342B4BD1F7}"/>
    <cellStyle name="Normal 167" xfId="44159" xr:uid="{4FD13B29-6826-4785-A8ED-453843864335}"/>
    <cellStyle name="Normal 168" xfId="44168" xr:uid="{BD59F194-DFD0-4BC0-B9AF-B8AE2B3C734E}"/>
    <cellStyle name="Normal 169" xfId="44172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1" xr:uid="{00000000-0005-0000-0000-000023520000}"/>
    <cellStyle name="Normal 17 2" xfId="139" xr:uid="{00000000-0005-0000-0000-000024520000}"/>
    <cellStyle name="Normal 17 2 10" xfId="39312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8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7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9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6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1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0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2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5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5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4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6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3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8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7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9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4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3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2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4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1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6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5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7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0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0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9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1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8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3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2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4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3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9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8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0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7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2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1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3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6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6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5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7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4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9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8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0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5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4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3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5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2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7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6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8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1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1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0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2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9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4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3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5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1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0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2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9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4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3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5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8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8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7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9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6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1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0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2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7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6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5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7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4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9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8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0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3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3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2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4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1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6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5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7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6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2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1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3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0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5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4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6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9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9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8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0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7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2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1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3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8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7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6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8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5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0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9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1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4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4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3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5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2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7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6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8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6" xr:uid="{603EA91E-6EC7-432A-9817-76A3DD33F36B}"/>
    <cellStyle name="Normal 171" xfId="44199" xr:uid="{9E7CAC12-A7C4-4C3E-9D48-B0568661522F}"/>
    <cellStyle name="Normal 172" xfId="44203" xr:uid="{9052CD80-206E-4A4B-9F06-FE6F6AF9CC1A}"/>
    <cellStyle name="Normal 173" xfId="44205" xr:uid="{D808353B-54C7-48F7-BBEB-A72C527EFC9A}"/>
    <cellStyle name="Normal 174" xfId="44210" xr:uid="{60BE079F-7210-4925-8BFF-388E72EAECC1}"/>
    <cellStyle name="Normal 175" xfId="44213" xr:uid="{2D7C4967-F3B5-4F4E-B56D-9BACD93A5980}"/>
    <cellStyle name="Normal 176" xfId="44221" xr:uid="{297414C3-C336-4795-9259-32212ABC901B}"/>
    <cellStyle name="Normal 177" xfId="44225" xr:uid="{E4216BFE-3543-4E8F-A9DA-28F63370B240}"/>
    <cellStyle name="Normal 178" xfId="44229" xr:uid="{C79828B4-2A3B-42A5-AF9C-6D2B2085CF53}"/>
    <cellStyle name="Normal 179" xfId="44236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9" xr:uid="{00000000-0005-0000-0000-0000A3540000}"/>
    <cellStyle name="Normal 18 2" xfId="140" xr:uid="{00000000-0005-0000-0000-0000A4540000}"/>
    <cellStyle name="Normal 18 2 10" xfId="39440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6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5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7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4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9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8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0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3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3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2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4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1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6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5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7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2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1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0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2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9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4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3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5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8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8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7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9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6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1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0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2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1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7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6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8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5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0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9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1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4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4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3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5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2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7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6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8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3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2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1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3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0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5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4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6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9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9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8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0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7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2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1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3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9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8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0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7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2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1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3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6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6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5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7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4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9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8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0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5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4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3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5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2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7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6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8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1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1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0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2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9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4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3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5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4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0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9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1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8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3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2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4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7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7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6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8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5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0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9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1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6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5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4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6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3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8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7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9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2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2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1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3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0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5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4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6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8" xr:uid="{4904EB40-057B-4421-B64E-AAD06AF0CFC9}"/>
    <cellStyle name="Normal 181" xfId="44242" xr:uid="{5F65C23B-645B-462F-9B83-50BF5CA95808}"/>
    <cellStyle name="Normal 182" xfId="44245" xr:uid="{A4CF3740-3365-4C0A-81C8-4A49F5178E3C}"/>
    <cellStyle name="Normal 183" xfId="44254" xr:uid="{BE8CA24E-EE4E-49E1-94AA-EB4833F096C0}"/>
    <cellStyle name="Normal 184" xfId="44261" xr:uid="{6D3136AD-B4B5-480F-95E2-02FA5F0FCAB0}"/>
    <cellStyle name="Normal 185" xfId="44263" xr:uid="{F2D63786-201E-4B16-A962-5AAF2DD25E4F}"/>
    <cellStyle name="Normal 186" xfId="44269" xr:uid="{70E73B39-2D62-43C3-98C6-102049C3DFD9}"/>
    <cellStyle name="Normal 187" xfId="44273" xr:uid="{FCD37B27-F21D-4431-901F-789C88E524DC}"/>
    <cellStyle name="Normal 188" xfId="44275" xr:uid="{ADFD1FBD-13B9-40FE-8E09-C61E5C6F2CAD}"/>
    <cellStyle name="Normal 189" xfId="44277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7" xr:uid="{00000000-0005-0000-0000-000023570000}"/>
    <cellStyle name="Normal 19 2" xfId="141" xr:uid="{00000000-0005-0000-0000-000024570000}"/>
    <cellStyle name="Normal 19 2 10" xfId="39568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4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3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5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2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7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6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8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1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1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0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2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9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4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3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5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0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9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8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0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7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2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1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3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6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6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5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7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4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9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8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0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9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5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4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6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3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8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7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9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2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2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1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3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0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5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4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6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1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0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9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1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8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3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2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4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7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7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6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8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5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0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9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1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7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6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8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5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0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9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1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4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4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3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5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2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7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6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8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3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2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1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3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0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5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4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6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9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9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8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0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7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2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1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3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2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8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7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9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6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1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0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2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5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5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4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6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3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8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7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9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4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3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2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4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1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6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5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7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0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0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9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1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8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3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2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4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3" xr:uid="{AD235653-14F2-49E2-875B-7DDDC29FBEBD}"/>
    <cellStyle name="Normal 191" xfId="44290" xr:uid="{DDDCBF94-8DAD-41A6-BAB1-0F8CC5D0F5D6}"/>
    <cellStyle name="Normal 192" xfId="44297" xr:uid="{C001FCFF-3963-470E-9065-5A4D3440E9E8}"/>
    <cellStyle name="Normal 193" xfId="44299" xr:uid="{6550B2CF-7CC5-4881-9BCF-F71ED2A1E3B6}"/>
    <cellStyle name="Normal 194" xfId="44305" xr:uid="{C927FB91-D3D2-42B4-ABBF-B5BFEDFFDEF2}"/>
    <cellStyle name="Normal 195" xfId="44312" xr:uid="{CEE234D0-D8E6-4B6E-BF81-063148512645}"/>
    <cellStyle name="Normal 196" xfId="44313" xr:uid="{65F72E2F-B57F-48E8-944B-04EF423EB043}"/>
    <cellStyle name="Normal 197" xfId="44319" xr:uid="{61278F29-ECD6-4D4C-A36E-116B8451D5B3}"/>
    <cellStyle name="Normal 198" xfId="44321" xr:uid="{70BFA7B2-BDB5-4CAF-BABC-7E1E8F402DEE}"/>
    <cellStyle name="Normal 199" xfId="44324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6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5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7" xr:uid="{00000000-0005-0000-0000-0000B2590000}"/>
    <cellStyle name="Normal 2 2" xfId="25" xr:uid="{00000000-0005-0000-0000-0000B3590000}"/>
    <cellStyle name="Normal 2 2 2" xfId="43934" xr:uid="{00000000-0005-0000-0000-0000B4590000}"/>
    <cellStyle name="Normal 2 2 3" xfId="43989" xr:uid="{00000000-0005-0000-0000-0000B5590000}"/>
    <cellStyle name="Normal 2 2 4" xfId="43990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7" xr:uid="{00000000-0005-0000-0000-0000C6590000}"/>
    <cellStyle name="Normal 20 2" xfId="143" xr:uid="{00000000-0005-0000-0000-0000C7590000}"/>
    <cellStyle name="Normal 20 2 10" xfId="39698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4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3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5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2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7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6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8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1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1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0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2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9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4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3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5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0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9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8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0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7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2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1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3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6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6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5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7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4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9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8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0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9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5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4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6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3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8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7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9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2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2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1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3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0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5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4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6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1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0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9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1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8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3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2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4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7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7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6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8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5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0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9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1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7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6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8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5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0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9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1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4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4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3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5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2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7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6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8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3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2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1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3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0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5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4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6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9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9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8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0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7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2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1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3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2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8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7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9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6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1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0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2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5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5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4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6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3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8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7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9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4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3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2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4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1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6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5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7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0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0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9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1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8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3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2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4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8" xr:uid="{A502FDBD-7EF7-4FE3-A4A5-9087A38103BA}"/>
    <cellStyle name="Normal 201" xfId="44331" xr:uid="{09ACF2CA-992A-4CE5-9134-E4AB5CA2EBAD}"/>
    <cellStyle name="Normal 202" xfId="44333" xr:uid="{58661A7A-7DD9-48F4-B0EB-B31AD33BA502}"/>
    <cellStyle name="Normal 203" xfId="44336" xr:uid="{819A14DC-56CF-4F5C-92C9-1095740990F3}"/>
    <cellStyle name="Normal 21" xfId="80" xr:uid="{00000000-0005-0000-0000-0000445C0000}"/>
    <cellStyle name="Normal 21 10" xfId="17637" xr:uid="{00000000-0005-0000-0000-0000455C0000}"/>
    <cellStyle name="Normal 21 11" xfId="39825" xr:uid="{00000000-0005-0000-0000-0000465C0000}"/>
    <cellStyle name="Normal 21 2" xfId="144" xr:uid="{00000000-0005-0000-0000-0000475C0000}"/>
    <cellStyle name="Normal 21 2 10" xfId="39826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2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1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3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0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5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4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6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9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9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8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0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7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2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1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3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8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7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6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8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5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0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9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1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4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4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3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5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2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7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6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8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7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3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2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4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1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6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5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7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0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0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9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1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8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3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2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4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9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8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7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9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6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1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0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2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5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5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4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6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3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8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7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9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5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4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6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3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8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7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9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2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2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1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3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0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5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4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6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1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0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9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1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8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3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2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4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7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7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6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8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5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0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9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1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0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6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5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7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4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9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8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0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3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3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2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4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1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6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5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7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2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1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0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2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9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4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3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5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8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8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7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9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6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1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0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2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3" xr:uid="{00000000-0005-0000-0000-0000C65E0000}"/>
    <cellStyle name="Normal 22 2" xfId="145" xr:uid="{00000000-0005-0000-0000-0000C75E0000}"/>
    <cellStyle name="Normal 22 2 10" xfId="39954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0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9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1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8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3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2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4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7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7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6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8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5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0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9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1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6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5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4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6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3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8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7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9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2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2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1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3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0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5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4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6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5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1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0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2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9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4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3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5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8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8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7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9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6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1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0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2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7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6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5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7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4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9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8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0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3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3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2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4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1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6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5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7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3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2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4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1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6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5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7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0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0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9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1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8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3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2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4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9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8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7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9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6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1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0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2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5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5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4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6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3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8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7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9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8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4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3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5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2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7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6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8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1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1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0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2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9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4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3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5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0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9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8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0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7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2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1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3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6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6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5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7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4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9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8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0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1" xr:uid="{00000000-0005-0000-0000-000046610000}"/>
    <cellStyle name="Normal 23 2" xfId="147" xr:uid="{00000000-0005-0000-0000-000047610000}"/>
    <cellStyle name="Normal 23 2 10" xfId="40082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8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7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9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6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1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0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2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5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5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4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6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3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8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7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9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4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3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2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4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1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6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5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7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0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0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9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1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8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3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2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4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3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9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8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0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7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2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1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3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6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6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5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7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4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9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8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0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5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4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3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5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2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7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6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8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1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1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0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2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9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4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3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5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1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0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2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9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4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3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5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8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8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7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9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6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1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0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2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7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6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5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7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4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9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8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0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3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3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2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4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1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6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5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7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6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2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1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3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0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5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4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6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9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9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8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0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7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2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1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3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8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7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6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8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5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0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9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1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4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4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3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5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2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7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6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8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9" xr:uid="{00000000-0005-0000-0000-0000C6630000}"/>
    <cellStyle name="Normal 24 2" xfId="148" xr:uid="{00000000-0005-0000-0000-0000C7630000}"/>
    <cellStyle name="Normal 24 2 10" xfId="40210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6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5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7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4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9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8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0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3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3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2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4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1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6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5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7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2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1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0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2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9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4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3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5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8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8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7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9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6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1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0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2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1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7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6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8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5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0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9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1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4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4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3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5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2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7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6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8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3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2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1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3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0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5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4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6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9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9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8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0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7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2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1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3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9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8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0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7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2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1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3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6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6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5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7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4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9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8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0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5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4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3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5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2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7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6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8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1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1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0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2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9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4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3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5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4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0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9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1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8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3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2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4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7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7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6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8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5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0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9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1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6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5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4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6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3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8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7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9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2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2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1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3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0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5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4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6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7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3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2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4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1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6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5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7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0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0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9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1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8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3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2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4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9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8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7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9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6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1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0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2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5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5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4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6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3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8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7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9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8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4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3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5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2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7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6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8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1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1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0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2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9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4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3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5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0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9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8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0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7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2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1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3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6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6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5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7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4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9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8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0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1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7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6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8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5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0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9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1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4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4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3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5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2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7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6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8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3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2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1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3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0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5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4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6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9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9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8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0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7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2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1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3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2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8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7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9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6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1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0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2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5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5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4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6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3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8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7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9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4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3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2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4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1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6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5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7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0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0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9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1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8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3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2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4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5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1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0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2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9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4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3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5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8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8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7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9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6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1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0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2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7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6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5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7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4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9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8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0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3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3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2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4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1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6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5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7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6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2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1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3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0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5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4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6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9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9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8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0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7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2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1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3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8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7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6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8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5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0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9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1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4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4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3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5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2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7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6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8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1" xr:uid="{00000000-0005-0000-0000-0000086A0000}"/>
    <cellStyle name="Normal 3 2" xfId="31" xr:uid="{00000000-0005-0000-0000-0000096A0000}"/>
    <cellStyle name="Normal 3 2 2" xfId="43935" xr:uid="{00000000-0005-0000-0000-00000A6A0000}"/>
    <cellStyle name="Normal 3 3" xfId="43936" xr:uid="{00000000-0005-0000-0000-00000B6A0000}"/>
    <cellStyle name="Normal 3 4" xfId="43992" xr:uid="{00000000-0005-0000-0000-00000C6A0000}"/>
    <cellStyle name="Normal 3 5" xfId="44046" xr:uid="{20DB0DCF-4A20-4692-8AA6-CDE623E55BF8}"/>
    <cellStyle name="Normal 3 8" xfId="43993" xr:uid="{00000000-0005-0000-0000-00000D6A0000}"/>
    <cellStyle name="Normal 30" xfId="156" xr:uid="{00000000-0005-0000-0000-00000E6A0000}"/>
    <cellStyle name="Normal 30 10" xfId="40529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5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4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6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3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8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7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9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2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2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1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3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0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5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4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6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1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0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9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1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8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3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2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4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7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7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6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8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5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0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9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1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0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6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5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7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4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9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8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0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3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3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2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4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1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6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5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7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2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1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0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2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9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4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3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5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8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8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7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9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6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1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0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2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3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9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8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0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7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2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1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3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6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6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5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7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4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9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8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0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5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4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3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5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2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7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6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8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1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1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0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2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9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4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3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5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4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0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9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1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8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3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2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4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7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7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6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8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5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0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9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1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6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5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4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6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3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8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7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9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2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2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1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3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0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5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4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6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7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3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2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4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1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6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5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7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0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0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9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1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8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3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2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4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9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8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7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9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6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1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0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2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5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5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4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6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3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8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7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9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8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4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3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5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2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7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6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8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1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1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0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2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9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4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3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5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0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9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8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0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7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2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1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3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6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6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5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7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4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9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8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0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1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7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6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8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5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0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9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1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4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4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3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5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2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7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6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8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3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2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1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3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0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5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4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6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9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9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8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0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7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2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1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3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2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8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7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9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6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1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0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2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5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5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4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6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3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8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7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9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4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3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2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4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1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6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5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7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0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0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9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1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8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3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2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4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5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1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0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2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9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4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3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5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8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8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7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9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6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1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0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2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7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6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5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7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4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9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8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0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3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3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2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4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1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6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5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7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6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2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1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3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0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5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4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6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9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9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8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0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7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2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1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3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8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7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6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8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5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0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9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1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4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4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3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5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2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7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6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8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4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3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5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2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7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6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8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1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1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0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2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9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4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3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5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0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9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8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0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7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2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1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3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6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6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5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7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4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9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8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0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9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6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5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7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4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9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8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0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3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3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2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4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1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6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5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7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2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1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0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2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9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4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3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5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8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8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7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9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6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1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0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2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1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8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7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9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6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1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0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2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5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5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4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6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3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8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7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9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4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3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2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4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1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6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5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7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0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0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9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1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8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3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2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4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3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0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9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1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8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3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2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4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7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7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6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8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5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0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9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1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6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5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4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6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3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8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7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9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2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2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1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3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0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5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4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6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5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9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8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1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0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2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7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3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4" xr:uid="{00000000-0005-0000-0000-0000F4720000}"/>
    <cellStyle name="Normal 4 2 2 2" xfId="127" xr:uid="{00000000-0005-0000-0000-0000F5720000}"/>
    <cellStyle name="Normal 4 2 2 2 10" xfId="40985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1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0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2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9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4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3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5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8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8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7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9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6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1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0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2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7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6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5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7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4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9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8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0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3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3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2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4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1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6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5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7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6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2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1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3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0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5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4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6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9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9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8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0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7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2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1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3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8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7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6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8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5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0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9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1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4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4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3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5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2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7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6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8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4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3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5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2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7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6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8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1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1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0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2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9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4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3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5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0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9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8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0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7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2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1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3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6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6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5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7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4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9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8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0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9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5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4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6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3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8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7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9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2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2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1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3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0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5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4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6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1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0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9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1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8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3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2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4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7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7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6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8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5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0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9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1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2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8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7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9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6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1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0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2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5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5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4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6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3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8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7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9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4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3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2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4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1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6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5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7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0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0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9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1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8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3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2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4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3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9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8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0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7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2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1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3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6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6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5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7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4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9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8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0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5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4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3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5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2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7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6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8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1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1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0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2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9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4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3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5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1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0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2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9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4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3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5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8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8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7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9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6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1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0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2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7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6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5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7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4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9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8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0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3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3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2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4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1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6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5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7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6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2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1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3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0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5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4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6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9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9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8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0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7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2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1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3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8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7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6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8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5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0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9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1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4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4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3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5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2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7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6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8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9" xr:uid="{00000000-0005-0000-0000-0000EF770000}"/>
    <cellStyle name="Normal 4 3 2" xfId="116" xr:uid="{00000000-0005-0000-0000-0000F0770000}"/>
    <cellStyle name="Normal 4 3 2 10" xfId="41240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6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5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7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4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9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8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0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3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3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2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4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1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6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5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7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2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1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0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2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9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4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3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5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8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8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7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9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6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1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0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2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1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7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6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8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5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0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9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1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4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4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3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5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2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7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6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8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3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2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1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3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0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5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4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6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9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9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8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0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7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2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1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3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9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8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0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7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2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1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3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6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6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5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7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4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9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8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0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5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4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3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5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2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7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6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8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1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1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0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2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9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4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3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5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4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0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9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1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8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3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2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4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7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7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6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8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5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0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9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1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6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5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4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6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3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8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7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9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2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2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1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3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0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5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4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6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7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3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2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4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1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6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5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7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0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0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9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1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8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3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2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4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9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8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7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9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6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1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0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2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5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5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4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6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3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8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7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9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8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4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3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5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2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7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6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8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1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1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0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2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9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4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3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5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0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9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8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0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7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2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1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3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6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6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5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7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4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9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8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0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6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5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7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4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9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8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0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3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3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2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4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1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6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5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7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2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1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0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2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9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4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3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5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8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8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7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9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6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1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0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2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1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7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6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8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5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0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9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1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4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4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3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5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2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7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6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8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3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2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1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3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0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5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4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6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9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9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8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0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7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2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1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8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7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9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6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1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0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2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5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5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4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6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3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8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7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9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4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3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2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4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1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6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5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7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0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0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9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1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8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3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2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4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3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9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8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0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7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2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1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3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6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6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5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7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4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9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8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0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5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6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5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7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4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9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8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0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3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3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2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4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1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6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5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7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2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0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9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2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1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4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3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6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5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8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7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0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9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2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1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4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3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6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5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8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7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3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2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4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1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6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5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7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0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0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9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1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8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3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2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4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9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6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5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8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7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0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9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3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2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4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1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6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5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8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7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0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9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2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1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4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3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6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5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1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0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2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9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4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3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5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8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8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7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9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6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1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0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2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7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4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3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0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9" xr:uid="{00000000-0005-0000-0000-0000AF7F0000}"/>
    <cellStyle name="Normal 43 3 31 2 2 2 3" xfId="4461" xr:uid="{00000000-0005-0000-0000-0000B07F0000}"/>
    <cellStyle name="Normal 43 3 31 2 2 2 3 10" xfId="35089" xr:uid="{00000000-0005-0000-0000-0000B17F0000}"/>
    <cellStyle name="Normal 43 3 31 2 2 2 3 11" xfId="35097" xr:uid="{00000000-0005-0000-0000-0000B27F0000}"/>
    <cellStyle name="Normal 43 3 31 2 2 2 3 12" xfId="35101" xr:uid="{00000000-0005-0000-0000-0000B37F0000}"/>
    <cellStyle name="Normal 43 3 31 2 2 2 3 13" xfId="35108" xr:uid="{00000000-0005-0000-0000-0000B47F0000}"/>
    <cellStyle name="Normal 43 3 31 2 2 2 3 14" xfId="35114" xr:uid="{00000000-0005-0000-0000-0000B57F0000}"/>
    <cellStyle name="Normal 43 3 31 2 2 2 3 15" xfId="35117" xr:uid="{00000000-0005-0000-0000-0000B67F0000}"/>
    <cellStyle name="Normal 43 3 31 2 2 2 3 16" xfId="35120" xr:uid="{00000000-0005-0000-0000-0000B77F0000}"/>
    <cellStyle name="Normal 43 3 31 2 2 2 3 16 2" xfId="44176" xr:uid="{7F7382C6-E564-46CD-A487-A0B8F223A1C5}"/>
    <cellStyle name="Normal 43 3 31 2 2 2 3 17" xfId="35128" xr:uid="{00000000-0005-0000-0000-0000B87F0000}"/>
    <cellStyle name="Normal 43 3 31 2 2 2 3 18" xfId="35136" xr:uid="{00000000-0005-0000-0000-0000B97F0000}"/>
    <cellStyle name="Normal 43 3 31 2 2 2 3 19" xfId="35140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2" xr:uid="{00000000-0005-0000-0000-0000BF7F0000}"/>
    <cellStyle name="Normal 43 3 31 2 2 2 3 20" xfId="41641" xr:uid="{00000000-0005-0000-0000-0000C07F0000}"/>
    <cellStyle name="Normal 43 3 31 2 2 2 3 21" xfId="43878" xr:uid="{00000000-0005-0000-0000-0000C17F0000}"/>
    <cellStyle name="Normal 43 3 31 2 2 2 3 22" xfId="43885" xr:uid="{00000000-0005-0000-0000-0000C27F0000}"/>
    <cellStyle name="Normal 43 3 31 2 2 2 3 23" xfId="43892" xr:uid="{00000000-0005-0000-0000-0000C37F0000}"/>
    <cellStyle name="Normal 43 3 31 2 2 2 3 24" xfId="43900" xr:uid="{00000000-0005-0000-0000-0000C47F0000}"/>
    <cellStyle name="Normal 43 3 31 2 2 2 3 25" xfId="43907" xr:uid="{00000000-0005-0000-0000-0000C57F0000}"/>
    <cellStyle name="Normal 43 3 31 2 2 2 3 26" xfId="43911" xr:uid="{00000000-0005-0000-0000-0000C67F0000}"/>
    <cellStyle name="Normal 43 3 31 2 2 2 3 27" xfId="43915" xr:uid="{00000000-0005-0000-0000-0000C77F0000}"/>
    <cellStyle name="Normal 43 3 31 2 2 2 3 28" xfId="43922" xr:uid="{00000000-0005-0000-0000-0000C87F0000}"/>
    <cellStyle name="Normal 43 3 31 2 2 2 3 29" xfId="43926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9" xr:uid="{00000000-0005-0000-0000-0000CC7F0000}"/>
    <cellStyle name="Normal 43 3 31 2 2 2 3 31" xfId="43933" xr:uid="{00000000-0005-0000-0000-0000CD7F0000}"/>
    <cellStyle name="Normal 43 3 31 2 2 2 3 32" xfId="43948" xr:uid="{00000000-0005-0000-0000-0000CE7F0000}"/>
    <cellStyle name="Normal 43 3 31 2 2 2 3 33" xfId="43957" xr:uid="{00000000-0005-0000-0000-0000CF7F0000}"/>
    <cellStyle name="Normal 43 3 31 2 2 2 3 34" xfId="43966" xr:uid="{00000000-0005-0000-0000-0000D07F0000}"/>
    <cellStyle name="Normal 43 3 31 2 2 2 3 35" xfId="43976" xr:uid="{00000000-0005-0000-0000-0000D17F0000}"/>
    <cellStyle name="Normal 43 3 31 2 2 2 3 36" xfId="44001" xr:uid="{00000000-0005-0000-0000-0000D27F0000}"/>
    <cellStyle name="Normal 43 3 31 2 2 2 3 37" xfId="44005" xr:uid="{1088E3D5-5D1E-48FD-9DB5-B6DA8BC13A62}"/>
    <cellStyle name="Normal 43 3 31 2 2 2 3 38" xfId="44010" xr:uid="{35610EB2-1E52-44F9-85E0-89134299ABF9}"/>
    <cellStyle name="Normal 43 3 31 2 2 2 3 39" xfId="44024" xr:uid="{83AE4032-4834-4E84-8A47-AB672DA0645C}"/>
    <cellStyle name="Normal 43 3 31 2 2 2 3 4" xfId="21940" xr:uid="{00000000-0005-0000-0000-0000D37F0000}"/>
    <cellStyle name="Normal 43 3 31 2 2 2 3 40" xfId="44030" xr:uid="{455840A1-5BA5-4754-B85A-5670985E71D6}"/>
    <cellStyle name="Normal 43 3 31 2 2 2 3 41" xfId="44035" xr:uid="{866A0354-B44C-42D3-9B96-C5FDE8B22529}"/>
    <cellStyle name="Normal 43 3 31 2 2 2 3 42" xfId="44038" xr:uid="{14017933-BC17-48CA-8822-F6AAED8B314E}"/>
    <cellStyle name="Normal 43 3 31 2 2 2 3 43" xfId="44041" xr:uid="{060E943C-8971-44CC-9272-A5F1A3AAB128}"/>
    <cellStyle name="Normal 43 3 31 2 2 2 3 44" xfId="44044" xr:uid="{CA7339D3-0D70-471A-B259-A0A9233AA329}"/>
    <cellStyle name="Normal 43 3 31 2 2 2 3 45" xfId="44051" xr:uid="{C24FE9C4-452C-4F25-9199-F2D995CE13F7}"/>
    <cellStyle name="Normal 43 3 31 2 2 2 3 46" xfId="44055" xr:uid="{ED189D08-C012-4200-83BE-7E4F192B6274}"/>
    <cellStyle name="Normal 43 3 31 2 2 2 3 47" xfId="44058" xr:uid="{5C78A1DD-A5D1-4BA7-88A9-4AF8BD3170D5}"/>
    <cellStyle name="Normal 43 3 31 2 2 2 3 48" xfId="44071" xr:uid="{1A83243B-8DC5-4414-B470-7964F871E68C}"/>
    <cellStyle name="Normal 43 3 31 2 2 2 3 49" xfId="44075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1" xr:uid="{00000000-0005-0000-0000-0000D77F0000}"/>
    <cellStyle name="Normal 43 3 31 2 2 2 3 5 2 2 2 2" xfId="35090" xr:uid="{00000000-0005-0000-0000-0000D87F0000}"/>
    <cellStyle name="Normal 43 3 31 2 2 2 3 5 2 2 2 2 2" xfId="35094" xr:uid="{00000000-0005-0000-0000-0000D97F0000}"/>
    <cellStyle name="Normal 43 3 31 2 2 2 3 5 2 2 2 2 2 2" xfId="35102" xr:uid="{00000000-0005-0000-0000-0000DA7F0000}"/>
    <cellStyle name="Normal 43 3 31 2 2 2 3 5 2 2 2 2 2 2 2" xfId="35111" xr:uid="{00000000-0005-0000-0000-0000DB7F0000}"/>
    <cellStyle name="Normal 43 3 31 2 2 2 3 5 2 2 2 2 2 2 3" xfId="35121" xr:uid="{00000000-0005-0000-0000-0000DC7F0000}"/>
    <cellStyle name="Normal 43 3 31 2 2 2 3 5 2 2 2 2 2 2 3 2" xfId="35129" xr:uid="{00000000-0005-0000-0000-0000DD7F0000}"/>
    <cellStyle name="Normal 43 3 31 2 2 2 3 5 2 2 2 2 2 2 3 3" xfId="35137" xr:uid="{00000000-0005-0000-0000-0000DE7F0000}"/>
    <cellStyle name="Normal 43 3 31 2 2 2 3 5 2 2 2 2 2 2 3 3 2" xfId="35141" xr:uid="{00000000-0005-0000-0000-0000DF7F0000}"/>
    <cellStyle name="Normal 43 3 31 2 2 2 3 5 2 2 2 2 2 2 3 3 2 2" xfId="43879" xr:uid="{00000000-0005-0000-0000-0000E07F0000}"/>
    <cellStyle name="Normal 43 3 31 2 2 2 3 5 2 2 2 2 2 2 3 3 2 2 2" xfId="43889" xr:uid="{00000000-0005-0000-0000-0000E17F0000}"/>
    <cellStyle name="Normal 43 3 31 2 2 2 3 5 2 2 2 2 2 2 3 3 2 2 2 2" xfId="43893" xr:uid="{00000000-0005-0000-0000-0000E27F0000}"/>
    <cellStyle name="Normal 43 3 31 2 2 2 3 5 2 2 2 2 2 2 3 3 2 2 2 2 2" xfId="43897" xr:uid="{00000000-0005-0000-0000-0000E37F0000}"/>
    <cellStyle name="Normal 43 3 31 2 2 2 3 5 2 2 2 2 2 2 3 3 2 2 2 2 2 2" xfId="43908" xr:uid="{00000000-0005-0000-0000-0000E47F0000}"/>
    <cellStyle name="Normal 43 3 31 2 2 2 3 50" xfId="44082" xr:uid="{9DC33905-3910-48EC-914C-5971096578E5}"/>
    <cellStyle name="Normal 43 3 31 2 2 2 3 51" xfId="44086" xr:uid="{586D2B27-F633-41EC-A929-878F40B4B501}"/>
    <cellStyle name="Normal 43 3 31 2 2 2 3 52" xfId="44095" xr:uid="{F014FB14-69F6-41EB-AEC9-A6ED6C2E12E1}"/>
    <cellStyle name="Normal 43 3 31 2 2 2 3 53" xfId="44104" xr:uid="{6597DFF4-B17E-47B3-8823-58EC4D7C3F46}"/>
    <cellStyle name="Normal 43 3 31 2 2 2 3 54" xfId="44113" xr:uid="{7A0C55C8-16CE-4CD0-8B40-7E5676ABAD10}"/>
    <cellStyle name="Normal 43 3 31 2 2 2 3 55" xfId="44118" xr:uid="{307BA3E8-A68E-41D9-975D-38DF6DE33EAF}"/>
    <cellStyle name="Normal 43 3 31 2 2 2 3 56" xfId="44125" xr:uid="{0B57F732-FFC4-48F7-891E-A5ABC24544FD}"/>
    <cellStyle name="Normal 43 3 31 2 2 2 3 57" xfId="44133" xr:uid="{61C8B17E-9520-4C0A-9056-F3F833C3AE42}"/>
    <cellStyle name="Normal 43 3 31 2 2 2 3 58" xfId="44141" xr:uid="{36456B20-A295-4590-8B09-6BDBE4DC6564}"/>
    <cellStyle name="Normal 43 3 31 2 2 2 3 59" xfId="44146" xr:uid="{523AF30A-C602-4FF8-AB27-16A2048207DC}"/>
    <cellStyle name="Normal 43 3 31 2 2 2 3 6" xfId="35054" xr:uid="{00000000-0005-0000-0000-0000E57F0000}"/>
    <cellStyle name="Normal 43 3 31 2 2 2 3 60" xfId="44155" xr:uid="{D3527CD3-846A-4538-B54C-2403D275B059}"/>
    <cellStyle name="Normal 43 3 31 2 2 2 3 61" xfId="44161" xr:uid="{8F1C30FF-E7E1-44E1-AA40-35A3EA4F297B}"/>
    <cellStyle name="Normal 43 3 31 2 2 2 3 62" xfId="44170" xr:uid="{9111C16D-F2B1-4659-B898-E0715D596F8B}"/>
    <cellStyle name="Normal 43 3 31 2 2 2 3 63" xfId="44186" xr:uid="{40FDB92D-52E6-4AB5-BEE5-ED71513600FF}"/>
    <cellStyle name="Normal 43 3 31 2 2 2 3 64" xfId="44194" xr:uid="{85569BFD-B88F-4E97-9787-DC805A126F8E}"/>
    <cellStyle name="Normal 43 3 31 2 2 2 3 65" xfId="44201" xr:uid="{901AD84A-2E96-472F-A50F-9815310EBE47}"/>
    <cellStyle name="Normal 43 3 31 2 2 2 3 66" xfId="44217" xr:uid="{F03CA695-D94D-425B-9453-FEA28D7E79B6}"/>
    <cellStyle name="Normal 43 3 31 2 2 2 3 67" xfId="44223" xr:uid="{6CE8E036-0E36-4A39-A85F-4A330DF7C759}"/>
    <cellStyle name="Normal 43 3 31 2 2 2 3 68" xfId="44227" xr:uid="{A409F647-5800-4E22-B5BA-6BA2045F76FA}"/>
    <cellStyle name="Normal 43 3 31 2 2 2 3 69" xfId="44232" xr:uid="{45BD7035-9EBD-4A5E-888D-4CDFCE755F8D}"/>
    <cellStyle name="Normal 43 3 31 2 2 2 3 7" xfId="35058" xr:uid="{00000000-0005-0000-0000-0000E67F0000}"/>
    <cellStyle name="Normal 43 3 31 2 2 2 3 70" xfId="44240" xr:uid="{47203B4F-CF18-43F0-B5FB-DC6FACDA907D}"/>
    <cellStyle name="Normal 43 3 31 2 2 2 3 71" xfId="44250" xr:uid="{F0964A6A-DD65-4B78-9B2B-5DED0563E190}"/>
    <cellStyle name="Normal 43 3 31 2 2 2 3 72" xfId="44257" xr:uid="{9960806F-3DAB-4715-A44A-D01146F65B27}"/>
    <cellStyle name="Normal 43 3 31 2 2 2 3 73" xfId="44265" xr:uid="{D4694812-8B7E-42EC-99A1-5C3D8960EDE7}"/>
    <cellStyle name="Normal 43 3 31 2 2 2 3 74" xfId="44279" xr:uid="{02521CA5-001D-48FD-9039-DA76BC0C6D5B}"/>
    <cellStyle name="Normal 43 3 31 2 2 2 3 75" xfId="44286" xr:uid="{704DD399-2B79-4E17-8A9A-5C0A01BBD572}"/>
    <cellStyle name="Normal 43 3 31 2 2 2 3 76" xfId="44293" xr:uid="{1797C75E-E81E-4BAC-9DBA-428B5D05C1EB}"/>
    <cellStyle name="Normal 43 3 31 2 2 2 3 77" xfId="44301" xr:uid="{9E826B78-7EEE-40FE-A1E8-B41D1F6B9E0F}"/>
    <cellStyle name="Normal 43 3 31 2 2 2 3 78" xfId="44308" xr:uid="{0E831564-D9A2-4295-A956-D5BEFF4AF183}"/>
    <cellStyle name="Normal 43 3 31 2 2 2 3 79" xfId="44315" xr:uid="{1056AA0E-1DB3-48FA-8136-6425DA82F93F}"/>
    <cellStyle name="Normal 43 3 31 2 2 2 3 8" xfId="35066" xr:uid="{00000000-0005-0000-0000-0000E77F0000}"/>
    <cellStyle name="Normal 43 3 31 2 2 2 3 80" xfId="44327" xr:uid="{4EA8AA33-E579-4FAB-8DD0-BBBE190A3D49}"/>
    <cellStyle name="Normal 43 3 31 2 2 2 3 81" xfId="44335" xr:uid="{F6D2097E-0319-4D55-85C2-0204185DACD2}"/>
    <cellStyle name="Normal 43 3 31 2 2 2 3 9" xfId="35084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3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8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4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7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5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6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6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5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7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8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2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1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3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0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5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4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6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9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9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8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0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7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2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1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3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8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7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6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8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5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0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9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1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4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5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4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6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3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8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7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9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2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3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2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4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1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6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5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7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0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0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9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1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8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4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3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5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2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9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8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0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7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2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1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3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6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5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4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6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1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1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0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2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9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4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3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5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8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8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7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9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6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1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0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2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7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7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6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8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5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0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9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1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4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4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3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5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2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7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6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8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3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3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2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4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1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6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5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7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0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0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9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1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8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3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2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4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9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8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7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9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6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1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0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2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5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6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5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7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4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9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8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0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3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4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3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5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2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7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6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8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1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1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0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2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9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3" xr:uid="{00000000-0005-0000-0000-0000C3820000}"/>
    <cellStyle name="Normal 5 2 13" xfId="44097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4" xr:uid="{00000000-0005-0000-0000-0000C6820000}"/>
    <cellStyle name="Normal 5 2 2 2" xfId="129" xr:uid="{00000000-0005-0000-0000-0000C7820000}"/>
    <cellStyle name="Normal 5 2 2 2 10" xfId="41785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1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0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2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9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4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3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5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8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8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7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9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6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1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0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2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7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6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5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7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4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9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8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0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3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3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2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4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1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6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5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7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6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2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1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3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0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5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4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6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9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9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8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0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7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2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1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3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8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7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6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8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5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0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9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1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4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4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3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5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2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7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6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8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4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3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5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2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7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6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8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1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1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0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2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9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4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3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5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0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9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8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0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7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2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1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3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6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6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5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7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4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9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8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0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9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5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4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6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3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8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7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9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2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2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1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3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0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5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4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6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1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0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9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1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8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3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2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4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7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7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6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8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5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0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9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1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2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8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7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9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6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1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0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2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5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5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4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6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3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8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7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9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4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3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2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4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1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6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5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7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0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0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9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1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8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3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2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4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3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9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8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0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7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2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1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3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6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6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5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7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4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9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8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0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5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4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3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5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2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7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6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8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1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1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0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2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9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4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3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5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1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0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2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9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4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3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5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8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8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7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9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6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1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0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2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7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6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5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7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4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9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8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0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3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3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2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4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1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6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5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7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6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2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1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3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0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5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4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6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9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9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8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0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7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2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1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3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8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7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6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8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5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0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9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1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4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4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3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5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2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7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6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8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9" xr:uid="{00000000-0005-0000-0000-0000C1870000}"/>
    <cellStyle name="Normal 5 3 2" xfId="118" xr:uid="{00000000-0005-0000-0000-0000C2870000}"/>
    <cellStyle name="Normal 5 3 2 10" xfId="42040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6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5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7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4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9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8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0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3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3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2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4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1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6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5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7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2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1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0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2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9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4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3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5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8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8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7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9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6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1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0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2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1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7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6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8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5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0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9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1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4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4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3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5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2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7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6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8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3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2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1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3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0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5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4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6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9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9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8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0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7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2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1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3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9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8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0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7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2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1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3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6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6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5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7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4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9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8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0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5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4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3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5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2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7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6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8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1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1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0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2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9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4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3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5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4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0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9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1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8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3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2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4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7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7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6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8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5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0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9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1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6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5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4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6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3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8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7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9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2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2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1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3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0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5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4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6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7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3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2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4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1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6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5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7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0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0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9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1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8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3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2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4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9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8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7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9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6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1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0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2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5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5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4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6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3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8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7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9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8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4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3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5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2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7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6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8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1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1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0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2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9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4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3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5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0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9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8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0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7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2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1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3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6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6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5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7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4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9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8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0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6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5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7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4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9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8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0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3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3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2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4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1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6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5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7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2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1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0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2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9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4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3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5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8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8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7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9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6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1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0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2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1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7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6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8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5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0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9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1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4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4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3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5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2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7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6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8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3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2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1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3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0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5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4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6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9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9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8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0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7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2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1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6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5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7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4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9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8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0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3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4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3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5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2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7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6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8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1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0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9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2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1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4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3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6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5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8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7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1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0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2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9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3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4" xr:uid="{00000000-0005-0000-0000-0000568D0000}"/>
    <cellStyle name="Normal 6 2 2 2" xfId="130" xr:uid="{00000000-0005-0000-0000-0000578D0000}"/>
    <cellStyle name="Normal 6 2 2 2 10" xfId="42325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1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0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2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9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4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3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5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8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8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7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9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6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1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0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2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7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6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5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7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4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9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8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0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3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3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2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4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1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6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5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7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6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2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1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3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0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5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4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6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9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9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8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0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7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2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1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3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8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7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6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8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5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0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9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1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4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4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3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5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2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7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6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8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4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3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5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2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7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6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8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1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1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0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2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9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4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3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5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0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9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8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0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7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2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1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3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6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6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5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7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4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9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8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0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9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5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4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6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3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8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7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9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2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2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1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3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0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5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4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6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1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0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9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1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8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3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2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4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7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7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6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8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5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0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9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1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2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8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7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9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6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1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0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2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5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5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4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6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3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8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7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9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4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3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2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4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1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6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5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7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0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0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9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1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8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3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2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4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3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9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8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0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7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2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1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3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6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6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5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7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4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9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8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0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5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4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3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5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2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7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6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8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1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1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0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2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9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4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3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5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1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0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2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9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4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3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5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8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8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7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9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6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1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0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2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7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6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5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7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4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9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8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0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3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3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2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4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1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6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5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7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6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2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1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3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0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5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4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6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9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9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8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0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7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2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1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3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8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7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6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8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5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0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9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1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4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4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3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5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2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7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6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8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9" xr:uid="{00000000-0005-0000-0000-000051920000}"/>
    <cellStyle name="Normal 6 3 2" xfId="119" xr:uid="{00000000-0005-0000-0000-000052920000}"/>
    <cellStyle name="Normal 6 3 2 10" xfId="42580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6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5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7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4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9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8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0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3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3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2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4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1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6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5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7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2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1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0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2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9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4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3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5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8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8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7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9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6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1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0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2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1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7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6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8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5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0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9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1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4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4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3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5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2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7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6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8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3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2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1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3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0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5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4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6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9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9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8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0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7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2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1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3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9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8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0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7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2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1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3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6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6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5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7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4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9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8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0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5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4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3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5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2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7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6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8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1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1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0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2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9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4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3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5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4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0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9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1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8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3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2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4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7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7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6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8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5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0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9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1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6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5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4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6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3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8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7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9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2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2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1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3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0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5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4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6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7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3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2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4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1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6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5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7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0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0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9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1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8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3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2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4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9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8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7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9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6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1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0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2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5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5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4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6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3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8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7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9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8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4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3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5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2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7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6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8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1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1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0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2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9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4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3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5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0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9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8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0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7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2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1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3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6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6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5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7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4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9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8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0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6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5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7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4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9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8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0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3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3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2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4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1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6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5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7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2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1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0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2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9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4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3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5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8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8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7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9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6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1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0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2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1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7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6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8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5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0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9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1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4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4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3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5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2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7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6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8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3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2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1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3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0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5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4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6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9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9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8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0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7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2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1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4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3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5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7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6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8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9" xr:uid="{00000000-0005-0000-0000-000070970000}"/>
    <cellStyle name="Normal 7 2 2 2" xfId="131" xr:uid="{00000000-0005-0000-0000-000071970000}"/>
    <cellStyle name="Normal 7 2 2 2 10" xfId="42840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6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5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7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4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9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8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0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3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3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2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4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1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6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5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7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2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1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0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2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9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4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3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5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8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8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7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9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6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1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0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2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1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7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6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8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5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0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9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1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4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4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3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5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2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7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6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8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3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2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1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3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0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5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4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6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9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9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8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0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7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2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1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3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9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8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0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7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2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1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3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6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6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5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7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4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9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8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0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5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4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3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5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2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7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6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8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1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1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0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2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9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4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3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5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4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0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9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1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8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3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2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4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7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7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6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8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5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0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9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1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6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5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4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6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3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8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7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9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2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2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1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3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0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5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4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6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7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3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2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4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1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6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5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7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0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0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9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1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8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3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2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4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9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8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7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9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6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1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0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2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5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5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4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6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3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8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7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9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8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4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3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5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2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7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6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8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1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1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0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2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9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4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3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5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0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9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8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0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7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2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1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3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6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6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5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7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4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9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8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0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6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5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7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4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9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8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0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3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3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2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4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1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6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5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7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2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1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0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2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9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4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3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5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8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8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7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9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6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1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0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2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1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7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6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8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5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0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9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1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4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4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3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5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2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7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6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8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3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2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1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3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0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5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4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6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9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9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8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0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7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2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1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3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4" xr:uid="{00000000-0005-0000-0000-00006B9C0000}"/>
    <cellStyle name="Normal 7 3 2" xfId="120" xr:uid="{00000000-0005-0000-0000-00006C9C0000}"/>
    <cellStyle name="Normal 7 3 2 10" xfId="43095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1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0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2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9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4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3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5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8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8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7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9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6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1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0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2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7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6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5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7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4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9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8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0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3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3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2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4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1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6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5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7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6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2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1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3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0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5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4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6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9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9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8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0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7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2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1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3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8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7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6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8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5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0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9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1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4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4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3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5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2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7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6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8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4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3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5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2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7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6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8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1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1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0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2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9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4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3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5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0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9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8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0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7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2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1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3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6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6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5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7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4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9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8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0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9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5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4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6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3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8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7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9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2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2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1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3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0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5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4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6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1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0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9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1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8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3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2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4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7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7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6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8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5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0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9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1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2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8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7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9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6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1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0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2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5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5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4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6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3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8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7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9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4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3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2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4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1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6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5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7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0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0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9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1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8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3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2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4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3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9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8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0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7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2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1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3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6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6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5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7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4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9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8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0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5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4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3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5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2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7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6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8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1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1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0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2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9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4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3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5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1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0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2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9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4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3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5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8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8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7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9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6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1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0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2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7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6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5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7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4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9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8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0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3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3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2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4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1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6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5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7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6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2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1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3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0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5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4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6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9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9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8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0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7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2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1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3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8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7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6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8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5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0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9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1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4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4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3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5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2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7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6" xr:uid="{00000000-0005-0000-0000-00005EA10000}"/>
    <cellStyle name="Normal 70" xfId="35064" xr:uid="{00000000-0005-0000-0000-00005FA10000}"/>
    <cellStyle name="Normal 71" xfId="35080" xr:uid="{00000000-0005-0000-0000-000060A10000}"/>
    <cellStyle name="Normal 72" xfId="35082" xr:uid="{00000000-0005-0000-0000-000061A10000}"/>
    <cellStyle name="Normal 73" xfId="35085" xr:uid="{00000000-0005-0000-0000-000062A10000}"/>
    <cellStyle name="Normal 73 2" xfId="43954" xr:uid="{00000000-0005-0000-0000-000063A10000}"/>
    <cellStyle name="Normal 73 2 2" xfId="44248" xr:uid="{EADCA467-DF7F-404E-A6D3-C3BAEB56E8C1}"/>
    <cellStyle name="Normal 74" xfId="35086" xr:uid="{00000000-0005-0000-0000-000064A10000}"/>
    <cellStyle name="Normal 75" xfId="35087" xr:uid="{00000000-0005-0000-0000-000065A10000}"/>
    <cellStyle name="Normal 76" xfId="35092" xr:uid="{00000000-0005-0000-0000-000066A10000}"/>
    <cellStyle name="Normal 77" xfId="35095" xr:uid="{00000000-0005-0000-0000-000067A10000}"/>
    <cellStyle name="Normal 78" xfId="35099" xr:uid="{00000000-0005-0000-0000-000068A10000}"/>
    <cellStyle name="Normal 79" xfId="35104" xr:uid="{00000000-0005-0000-0000-000069A10000}"/>
    <cellStyle name="Normal 8" xfId="20" xr:uid="{00000000-0005-0000-0000-00006AA10000}"/>
    <cellStyle name="Normal 8 2" xfId="43994" xr:uid="{00000000-0005-0000-0000-00006BA10000}"/>
    <cellStyle name="Normal 8 3" xfId="43995" xr:uid="{00000000-0005-0000-0000-00006CA10000}"/>
    <cellStyle name="Normal 80" xfId="35106" xr:uid="{00000000-0005-0000-0000-00006DA10000}"/>
    <cellStyle name="Normal 81" xfId="35109" xr:uid="{00000000-0005-0000-0000-00006EA10000}"/>
    <cellStyle name="Normal 82" xfId="35112" xr:uid="{00000000-0005-0000-0000-00006FA10000}"/>
    <cellStyle name="Normal 83" xfId="35115" xr:uid="{00000000-0005-0000-0000-000070A10000}"/>
    <cellStyle name="Normal 84" xfId="35118" xr:uid="{00000000-0005-0000-0000-000071A10000}"/>
    <cellStyle name="Normal 85" xfId="35122" xr:uid="{00000000-0005-0000-0000-000072A10000}"/>
    <cellStyle name="Normal 86" xfId="35126" xr:uid="{00000000-0005-0000-0000-000073A10000}"/>
    <cellStyle name="Normal 87" xfId="35130" xr:uid="{00000000-0005-0000-0000-000074A10000}"/>
    <cellStyle name="Normal 88" xfId="35134" xr:uid="{00000000-0005-0000-0000-000075A10000}"/>
    <cellStyle name="Normal 89" xfId="35138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1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0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2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9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3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8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4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5" xr:uid="{00000000-0005-0000-0000-00009CA10000}"/>
    <cellStyle name="Normal 9 2 2 2" xfId="133" xr:uid="{00000000-0005-0000-0000-00009DA10000}"/>
    <cellStyle name="Normal 9 2 2 2 10" xfId="43356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2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1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3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0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5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4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6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9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9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8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0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7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2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1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3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8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7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6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8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5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0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9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1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4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4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3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5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2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7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6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8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7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3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2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4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1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6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5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7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0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0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9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1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8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3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2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4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9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8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7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9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6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1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0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2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5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5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4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6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3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8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7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9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5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4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6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3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8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7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9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2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2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1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3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0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5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4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6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1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0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9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1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8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3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2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4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7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7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6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8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5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0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9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1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0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6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5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7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4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9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8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0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3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3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2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4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1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6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5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7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2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1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0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2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9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4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3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5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8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8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7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9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6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1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0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2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3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9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8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0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7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2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1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3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6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6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5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7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4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9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8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0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5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4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3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5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2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7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6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8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1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1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0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2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9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4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3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5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4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0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9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1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8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3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2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4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7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7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6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8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5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0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9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1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6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5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4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6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3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8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7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9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2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2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1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3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0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5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4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6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2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1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3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0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5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4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6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9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9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8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0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7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2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1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3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8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7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6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8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5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0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9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1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4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4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3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5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2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7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6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8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7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3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2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4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1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6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5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7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0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0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9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1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8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3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2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4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9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8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7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9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6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1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0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2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5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5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4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6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3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8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7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9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0" xr:uid="{00000000-0005-0000-0000-000097A60000}"/>
    <cellStyle name="Normal 9 3 2" xfId="122" xr:uid="{00000000-0005-0000-0000-000098A60000}"/>
    <cellStyle name="Normal 9 3 2 10" xfId="43611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7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6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8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5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0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9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1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4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4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3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5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2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7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6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8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3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2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1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3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0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5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4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6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9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9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8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0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7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2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1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3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2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8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7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9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6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1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0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2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5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5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4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6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3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8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7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9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4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3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2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4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1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6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5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7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0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0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9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1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8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3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2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4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0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9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1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8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3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2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4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7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7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6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8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5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0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9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1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6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5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4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6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3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8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7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9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2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2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1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3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0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5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4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6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5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1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0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2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9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4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3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5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8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8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7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9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6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1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0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2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7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6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5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7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4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9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8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0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3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3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2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4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1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6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5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7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8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4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3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5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2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7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6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8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1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1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0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2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9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4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3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5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0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9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8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0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7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2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1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3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6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6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5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7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4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9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8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0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9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5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4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6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3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8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7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9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2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2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1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3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0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5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4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6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1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0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9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1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8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3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2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4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7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7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6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8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5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0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9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1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7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6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8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5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0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9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1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4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4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3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5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2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7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6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8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3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2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1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3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0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5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4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6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9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9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8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0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7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2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1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3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2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8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7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9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6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1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0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2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5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5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4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6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3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8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7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9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4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3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2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4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1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6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5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7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0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0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9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1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8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3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2" xr:uid="{00000000-0005-0000-0000-00008AAB0000}"/>
    <cellStyle name="Normal 90" xfId="35142" xr:uid="{00000000-0005-0000-0000-00008BAB0000}"/>
    <cellStyle name="Normal 91" xfId="43868" xr:uid="{00000000-0005-0000-0000-00008CAB0000}"/>
    <cellStyle name="Normal 92" xfId="43873" xr:uid="{00000000-0005-0000-0000-00008DAB0000}"/>
    <cellStyle name="Normal 93" xfId="43876" xr:uid="{00000000-0005-0000-0000-00008EAB0000}"/>
    <cellStyle name="Normal 94" xfId="43880" xr:uid="{00000000-0005-0000-0000-00008FAB0000}"/>
    <cellStyle name="Normal 95" xfId="43883" xr:uid="{00000000-0005-0000-0000-000090AB0000}"/>
    <cellStyle name="Normal 96" xfId="43886" xr:uid="{00000000-0005-0000-0000-000091AB0000}"/>
    <cellStyle name="Normal 97" xfId="43890" xr:uid="{00000000-0005-0000-0000-000092AB0000}"/>
    <cellStyle name="Normal 98" xfId="43894" xr:uid="{00000000-0005-0000-0000-000093AB0000}"/>
    <cellStyle name="Normal 99" xfId="43898" xr:uid="{00000000-0005-0000-0000-000094AB0000}"/>
    <cellStyle name="Normal_AGOST 01 31" xfId="35103" xr:uid="{00000000-0005-0000-0000-000095AB0000}"/>
    <cellStyle name="Normal_Estadisticas 2018" xfId="43930" xr:uid="{00000000-0005-0000-0000-000096AB0000}"/>
    <cellStyle name="Normal_Estadisticas 2018_1" xfId="43901" xr:uid="{00000000-0005-0000-0000-000097AB0000}"/>
    <cellStyle name="Normal_Estadisticas 2018_2" xfId="43923" xr:uid="{00000000-0005-0000-0000-000098AB0000}"/>
    <cellStyle name="Normal_Estadisticas 2019" xfId="44031" xr:uid="{1A4DAD5A-EBDA-4728-8FCD-423192CF94E0}"/>
    <cellStyle name="Normal_Estadisticas 2019_1" xfId="43940" xr:uid="{00000000-0005-0000-0000-000099AB0000}"/>
    <cellStyle name="Normal_Estadisticas 2019_2" xfId="43961" xr:uid="{00000000-0005-0000-0000-00009AAB0000}"/>
    <cellStyle name="Normal_Estadisticas 2019_3" xfId="44032" xr:uid="{7B1FE69F-CCFD-4739-AD29-9817BCAF9E83}"/>
    <cellStyle name="Normal_Febrero" xfId="4348" xr:uid="{00000000-0005-0000-0000-00009DAB0000}"/>
    <cellStyle name="Normal_Hoja1" xfId="35105" xr:uid="{00000000-0005-0000-0000-00009EAB0000}"/>
    <cellStyle name="Normal_Hoja1 2" xfId="35110" xr:uid="{00000000-0005-0000-0000-00009FAB0000}"/>
    <cellStyle name="Normal_Hoja1 3" xfId="43941" xr:uid="{00000000-0005-0000-0000-0000A0AB0000}"/>
    <cellStyle name="Normal_Hoja2" xfId="14" xr:uid="{00000000-0005-0000-0000-0000A1AB0000}"/>
    <cellStyle name="Normal_Hoja3" xfId="35133" xr:uid="{00000000-0005-0000-0000-0000A4AB0000}"/>
    <cellStyle name="Normal_INFORMES_ADM 2009" xfId="79" xr:uid="{00000000-0005-0000-0000-0000A7AB0000}"/>
    <cellStyle name="Normal_JUNIO 01 30_1" xfId="35098" xr:uid="{00000000-0005-0000-0000-0000A8AB0000}"/>
    <cellStyle name="Normal_Nov" xfId="5" xr:uid="{00000000-0005-0000-0000-0000A9AB0000}"/>
    <cellStyle name="Normal_Oct 2017" xfId="35125" xr:uid="{00000000-0005-0000-0000-0000AAAB0000}"/>
    <cellStyle name="Normal_Resumen_2" xfId="43997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8" xr:uid="{00000000-0005-0000-0000-0000B1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2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4" xr:uid="{00000000-0005-0000-0000-0000C5AB0000}"/>
    <cellStyle name="Porcentaje 16" xfId="35132" xr:uid="{00000000-0005-0000-0000-0000C6AB0000}"/>
    <cellStyle name="Porcentaje 17" xfId="43870" xr:uid="{00000000-0005-0000-0000-0000C7AB0000}"/>
    <cellStyle name="Porcentaje 18" xfId="43875" xr:uid="{00000000-0005-0000-0000-0000C8AB0000}"/>
    <cellStyle name="Porcentaje 19" xfId="43882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4" xr:uid="{00000000-0005-0000-0000-0000CEAB0000}"/>
    <cellStyle name="Porcentaje 2 5" xfId="44048" xr:uid="{A43A4A07-29FE-4390-AC34-E2C59CE099BF}"/>
    <cellStyle name="Porcentaje 20" xfId="43896" xr:uid="{00000000-0005-0000-0000-0000CFAB0000}"/>
    <cellStyle name="Porcentaje 21" xfId="43939" xr:uid="{00000000-0005-0000-0000-0000D0AB0000}"/>
    <cellStyle name="Porcentaje 22" xfId="43951" xr:uid="{00000000-0005-0000-0000-0000D1AB0000}"/>
    <cellStyle name="Porcentaje 23" xfId="43960" xr:uid="{00000000-0005-0000-0000-0000D2AB0000}"/>
    <cellStyle name="Porcentaje 24" xfId="43969" xr:uid="{00000000-0005-0000-0000-0000D3AB0000}"/>
    <cellStyle name="Porcentaje 25" xfId="43972" xr:uid="{00000000-0005-0000-0000-0000D4AB0000}"/>
    <cellStyle name="Porcentaje 26" xfId="44007" xr:uid="{FA4CF980-1F1B-4F47-BED3-6F5F7B25DDB7}"/>
    <cellStyle name="Porcentaje 27" xfId="44014" xr:uid="{A9F0964A-8C93-426D-8D5B-4A36E5BD2523}"/>
    <cellStyle name="Porcentaje 28" xfId="44018" xr:uid="{BAFB435A-26EE-4609-973C-A81BD0E558C7}"/>
    <cellStyle name="Porcentaje 29" xfId="44027" xr:uid="{8EFB37DA-9781-40FF-AB41-59709CA0B6A7}"/>
    <cellStyle name="Porcentaje 29 2" xfId="44166" xr:uid="{7907F10A-8E5C-47EE-BF25-3663C6D2F7EE}"/>
    <cellStyle name="Porcentaje 29 3" xfId="44182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8" xr:uid="{00000000-0005-0000-0000-0000D9AB0000}"/>
    <cellStyle name="Porcentaje 30" xfId="44061" xr:uid="{05ACBE05-2787-41D4-8B30-49CBF11BB4DE}"/>
    <cellStyle name="Porcentaje 31" xfId="44067" xr:uid="{1BB609F6-C9DD-4B79-BFFF-72172CE582B2}"/>
    <cellStyle name="Porcentaje 32" xfId="44090" xr:uid="{3186F4A5-8F0F-4C88-A4E0-94059FCA4F99}"/>
    <cellStyle name="Porcentaje 33" xfId="44107" xr:uid="{C03B4997-3881-4E14-93EF-A578C7D8330C}"/>
    <cellStyle name="Porcentaje 34" xfId="44110" xr:uid="{61EE9BD2-317B-498A-A289-575A6997CA51}"/>
    <cellStyle name="Porcentaje 35" xfId="44120" xr:uid="{B10A5494-C28A-4F97-8A31-FBD99020BA75}"/>
    <cellStyle name="Porcentaje 36" xfId="44127" xr:uid="{09E1CB72-D610-4CF6-A581-2BE6A3344155}"/>
    <cellStyle name="Porcentaje 37" xfId="44129" xr:uid="{E5C94536-FA9D-4D80-A10B-44C2A36FE1BC}"/>
    <cellStyle name="Porcentaje 38" xfId="44138" xr:uid="{094C6E54-3117-49E0-B026-336ED4C0BD89}"/>
    <cellStyle name="Porcentaje 39" xfId="44148" xr:uid="{09855E88-C00D-412B-8476-76252C41B659}"/>
    <cellStyle name="Porcentaje 4" xfId="49" xr:uid="{00000000-0005-0000-0000-0000DAAB0000}"/>
    <cellStyle name="Porcentaje 40" xfId="44153" xr:uid="{14665B04-BA9A-49FF-8426-9DE1BF4662E4}"/>
    <cellStyle name="Porcentaje 41" xfId="44158" xr:uid="{68880E49-516E-42C3-B547-8D3AC08C7FEC}"/>
    <cellStyle name="Porcentaje 42" xfId="44173" xr:uid="{F7965A50-C76A-4E43-BA02-6153F0B90AB5}"/>
    <cellStyle name="Porcentaje 43" xfId="44188" xr:uid="{01C46D6D-A2A6-4969-A274-144D9D655B85}"/>
    <cellStyle name="Porcentaje 44" xfId="44197" xr:uid="{9284C30F-3B44-44D6-B4EA-A9077F727C34}"/>
    <cellStyle name="Porcentaje 45" xfId="44206" xr:uid="{B387CDF7-D604-4331-9BF4-70049B0ED816}"/>
    <cellStyle name="Porcentaje 46" xfId="44212" xr:uid="{DAB7FB19-6390-452A-B22F-496D2845451F}"/>
    <cellStyle name="Porcentaje 47" xfId="44215" xr:uid="{BF79DBD9-348C-4272-9870-54B83BF13005}"/>
    <cellStyle name="Porcentaje 48" xfId="44234" xr:uid="{E02EE8D0-D521-4214-9475-373FB1B1C021}"/>
    <cellStyle name="Porcentaje 49" xfId="44243" xr:uid="{3DE3DA03-55FA-40EE-9293-90DC7CB0197A}"/>
    <cellStyle name="Porcentaje 5" xfId="91" xr:uid="{00000000-0005-0000-0000-0000DBAB0000}"/>
    <cellStyle name="Porcentaje 50" xfId="44252" xr:uid="{5809F373-4E92-4C99-97F9-80F612639672}"/>
    <cellStyle name="Porcentaje 51" xfId="44259" xr:uid="{9D789FD2-22A2-4450-8EF9-A0571F6655FE}"/>
    <cellStyle name="Porcentaje 52" xfId="44267" xr:uid="{85DB62D7-1F45-41C6-AF64-AB0BF9384A30}"/>
    <cellStyle name="Porcentaje 53" xfId="44271" xr:uid="{953D0A42-FBAE-4725-AC4E-EFC54EE0C474}"/>
    <cellStyle name="Porcentaje 54" xfId="44281" xr:uid="{920266CC-0A0F-45B4-B0FF-66A6830D24FD}"/>
    <cellStyle name="Porcentaje 55" xfId="44288" xr:uid="{A9DAD442-4A5F-4EF5-9F77-A09C19DFDF32}"/>
    <cellStyle name="Porcentaje 56" xfId="44295" xr:uid="{86635075-AC25-40B8-A32C-148C4221EA0E}"/>
    <cellStyle name="Porcentaje 57" xfId="44303" xr:uid="{49B35DEF-CCF6-47DE-AC7F-D4CF34B79704}"/>
    <cellStyle name="Porcentaje 58" xfId="44310" xr:uid="{4172AB62-34F3-4E98-9E98-DFCB8FF8D7D7}"/>
    <cellStyle name="Porcentaje 59" xfId="44317" xr:uid="{2DACD9E8-BF45-4CAE-82D7-3FA1277633E1}"/>
    <cellStyle name="Porcentaje 6" xfId="167" xr:uid="{00000000-0005-0000-0000-0000DCAB0000}"/>
    <cellStyle name="Porcentaje 6 2" xfId="43979" xr:uid="{00000000-0005-0000-0000-0000DDAB0000}"/>
    <cellStyle name="Porcentaje 60" xfId="44322" xr:uid="{CBA2CD2D-42DE-4904-9A81-D58956DDA709}"/>
    <cellStyle name="Porcentaje 61" xfId="44329" xr:uid="{6FFE9E17-B4CE-4985-B524-17FAE61475BD}"/>
    <cellStyle name="Porcentaje 62" xfId="44337" xr:uid="{7B5F0FAA-A3A6-414E-B7D3-00525C1F95AF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6" xr:uid="{00000000-0005-0000-0000-0000E1AB0000}"/>
    <cellStyle name="Salida 2" xfId="4413" xr:uid="{00000000-0005-0000-0000-0000E2AB0000}"/>
    <cellStyle name="Salida 2 2" xfId="43864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6" xr:uid="{00000000-0005-0000-0000-0000EBAB0000}"/>
  </cellStyles>
  <dxfs count="0"/>
  <tableStyles count="0" defaultTableStyle="TableStyleMedium2" defaultPivotStyle="PivotStyleLight16"/>
  <colors>
    <mruColors>
      <color rgb="FF33CC33"/>
      <color rgb="FFFFFF99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196</c:v>
                </c:pt>
                <c:pt idx="1">
                  <c:v>32</c:v>
                </c:pt>
                <c:pt idx="2">
                  <c:v>76</c:v>
                </c:pt>
                <c:pt idx="3">
                  <c:v>34</c:v>
                </c:pt>
                <c:pt idx="4">
                  <c:v>50</c:v>
                </c:pt>
                <c:pt idx="5">
                  <c:v>51</c:v>
                </c:pt>
                <c:pt idx="6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346</c:v>
                </c:pt>
                <c:pt idx="1">
                  <c:v>273</c:v>
                </c:pt>
                <c:pt idx="2">
                  <c:v>278</c:v>
                </c:pt>
                <c:pt idx="3">
                  <c:v>202</c:v>
                </c:pt>
                <c:pt idx="4">
                  <c:v>359</c:v>
                </c:pt>
                <c:pt idx="5">
                  <c:v>399</c:v>
                </c:pt>
                <c:pt idx="6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643</c:v>
                </c:pt>
                <c:pt idx="1">
                  <c:v>1394</c:v>
                </c:pt>
                <c:pt idx="2">
                  <c:v>95</c:v>
                </c:pt>
                <c:pt idx="3">
                  <c:v>110</c:v>
                </c:pt>
                <c:pt idx="4">
                  <c:v>45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1258</c:v>
                </c:pt>
                <c:pt idx="1">
                  <c:v>879</c:v>
                </c:pt>
                <c:pt idx="2">
                  <c:v>150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Marzo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Marzo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#\ ##0\ \ \ ;[Red]\(#\ ##0\)</c:formatCode>
                <c:ptCount val="2"/>
                <c:pt idx="0">
                  <c:v>622</c:v>
                </c:pt>
                <c:pt idx="1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Marzo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#\ ##0\ \ \ ;[Red]\(#\ ##0\)</c:formatCode>
                <c:ptCount val="2"/>
                <c:pt idx="0">
                  <c:v>896</c:v>
                </c:pt>
                <c:pt idx="1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Marzo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Marzo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"¢"#\ ##0.00\ \ ;[Red]\("¢"#\ ##0.00\)</c:formatCode>
                <c:ptCount val="2"/>
                <c:pt idx="0">
                  <c:v>7.8299565916398715</c:v>
                </c:pt>
                <c:pt idx="1">
                  <c:v>16.980103199141411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Marzo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"¢"#\ ##0.00\ \ ;[Red]\("¢"#\ ##0.00\)</c:formatCode>
                <c:ptCount val="2"/>
                <c:pt idx="0">
                  <c:v>8.6166886160714284</c:v>
                </c:pt>
                <c:pt idx="1">
                  <c:v>20.554331202307694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2023'!$B$315:$B$326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2023'!$C$315:$C$326</c:f>
              <c:numCache>
                <c:formatCode>General</c:formatCode>
                <c:ptCount val="3"/>
                <c:pt idx="0">
                  <c:v>19</c:v>
                </c:pt>
                <c:pt idx="1">
                  <c:v>45</c:v>
                </c:pt>
                <c:pt idx="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2023'!$C$340:$E$340</c:f>
              <c:strCache>
                <c:ptCount val="1"/>
                <c:pt idx="0">
                  <c:v>EMITIDOS DEL 01/01/2023 AL 31/03/2023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2023'!$C$342:$C$365</c:f>
              <c:numCache>
                <c:formatCode>0</c:formatCode>
                <c:ptCount val="24"/>
                <c:pt idx="0">
                  <c:v>618</c:v>
                </c:pt>
                <c:pt idx="1">
                  <c:v>413</c:v>
                </c:pt>
                <c:pt idx="2">
                  <c:v>23</c:v>
                </c:pt>
                <c:pt idx="3">
                  <c:v>27</c:v>
                </c:pt>
                <c:pt idx="4">
                  <c:v>6</c:v>
                </c:pt>
                <c:pt idx="5">
                  <c:v>58</c:v>
                </c:pt>
                <c:pt idx="6">
                  <c:v>97</c:v>
                </c:pt>
                <c:pt idx="7">
                  <c:v>248</c:v>
                </c:pt>
                <c:pt idx="8">
                  <c:v>116</c:v>
                </c:pt>
                <c:pt idx="9">
                  <c:v>17</c:v>
                </c:pt>
                <c:pt idx="10">
                  <c:v>46</c:v>
                </c:pt>
                <c:pt idx="11">
                  <c:v>12</c:v>
                </c:pt>
                <c:pt idx="12">
                  <c:v>3</c:v>
                </c:pt>
                <c:pt idx="13">
                  <c:v>75</c:v>
                </c:pt>
                <c:pt idx="14">
                  <c:v>69</c:v>
                </c:pt>
                <c:pt idx="15">
                  <c:v>62</c:v>
                </c:pt>
                <c:pt idx="16">
                  <c:v>1</c:v>
                </c:pt>
                <c:pt idx="17">
                  <c:v>1</c:v>
                </c:pt>
                <c:pt idx="18">
                  <c:v>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28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2023'!$K$340:$L$340</c:f>
              <c:strCache>
                <c:ptCount val="1"/>
                <c:pt idx="0">
                  <c:v>EMITIDOS DEL 01/01/2022 AL 31/03/2022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2023'!$K$342:$K$365</c:f>
              <c:numCache>
                <c:formatCode>0</c:formatCode>
                <c:ptCount val="24"/>
                <c:pt idx="0">
                  <c:v>711</c:v>
                </c:pt>
                <c:pt idx="1">
                  <c:v>690</c:v>
                </c:pt>
                <c:pt idx="2">
                  <c:v>20</c:v>
                </c:pt>
                <c:pt idx="3">
                  <c:v>2</c:v>
                </c:pt>
                <c:pt idx="4">
                  <c:v>4</c:v>
                </c:pt>
                <c:pt idx="5">
                  <c:v>65</c:v>
                </c:pt>
                <c:pt idx="6">
                  <c:v>236</c:v>
                </c:pt>
                <c:pt idx="7">
                  <c:v>153</c:v>
                </c:pt>
                <c:pt idx="8">
                  <c:v>119</c:v>
                </c:pt>
                <c:pt idx="9">
                  <c:v>40</c:v>
                </c:pt>
                <c:pt idx="10">
                  <c:v>55</c:v>
                </c:pt>
                <c:pt idx="11">
                  <c:v>5</c:v>
                </c:pt>
                <c:pt idx="12">
                  <c:v>2</c:v>
                </c:pt>
                <c:pt idx="13">
                  <c:v>37</c:v>
                </c:pt>
                <c:pt idx="14">
                  <c:v>32</c:v>
                </c:pt>
                <c:pt idx="15">
                  <c:v>44</c:v>
                </c:pt>
                <c:pt idx="16">
                  <c:v>0</c:v>
                </c:pt>
                <c:pt idx="17">
                  <c:v>0</c:v>
                </c:pt>
                <c:pt idx="18">
                  <c:v>21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20</c:v>
                </c:pt>
                <c:pt idx="2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 Marzo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2023'!$D$487:$D$493</c:f>
              <c:numCache>
                <c:formatCode>"₡"#\ ##0.00</c:formatCode>
                <c:ptCount val="7"/>
                <c:pt idx="0">
                  <c:v>729.63099999999997</c:v>
                </c:pt>
                <c:pt idx="1">
                  <c:v>151.751</c:v>
                </c:pt>
                <c:pt idx="2">
                  <c:v>580.69799999999998</c:v>
                </c:pt>
                <c:pt idx="3">
                  <c:v>623.10299999999995</c:v>
                </c:pt>
                <c:pt idx="4">
                  <c:v>3033.6460000000002</c:v>
                </c:pt>
                <c:pt idx="5">
                  <c:v>405.779</c:v>
                </c:pt>
                <c:pt idx="6">
                  <c:v>7032.5230000000001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Marzo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2023'!$J$487:$J$493</c:f>
              <c:numCache>
                <c:formatCode>"₡"#\ ##0.00</c:formatCode>
                <c:ptCount val="7"/>
                <c:pt idx="0">
                  <c:v>1551.4945044399999</c:v>
                </c:pt>
                <c:pt idx="1">
                  <c:v>192.43635246500003</c:v>
                </c:pt>
                <c:pt idx="2">
                  <c:v>1.5833219999999999E-2</c:v>
                </c:pt>
                <c:pt idx="3">
                  <c:v>0</c:v>
                </c:pt>
                <c:pt idx="4">
                  <c:v>0</c:v>
                </c:pt>
                <c:pt idx="5">
                  <c:v>3775.3750892960011</c:v>
                </c:pt>
                <c:pt idx="6">
                  <c:v>5519.3217794210013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2023'!$B$291:$B$302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2023'!$G$291:$G$293</c:f>
              <c:numCache>
                <c:formatCode>#\ ##0\ \ \ ;[Red]\(#\ ##0\)</c:formatCode>
                <c:ptCount val="3"/>
                <c:pt idx="0">
                  <c:v>427</c:v>
                </c:pt>
                <c:pt idx="1">
                  <c:v>853</c:v>
                </c:pt>
                <c:pt idx="2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2023'!$F$340:$H$340</c:f>
              <c:strCache>
                <c:ptCount val="1"/>
                <c:pt idx="0">
                  <c:v>FORMALIZADOS DEL 01/01/2023 AL 31/03/2023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2023'!$F$342:$F$365</c:f>
              <c:numCache>
                <c:formatCode>0</c:formatCode>
                <c:ptCount val="24"/>
                <c:pt idx="0">
                  <c:v>637</c:v>
                </c:pt>
                <c:pt idx="1">
                  <c:v>438</c:v>
                </c:pt>
                <c:pt idx="2">
                  <c:v>39</c:v>
                </c:pt>
                <c:pt idx="3">
                  <c:v>99</c:v>
                </c:pt>
                <c:pt idx="4">
                  <c:v>13</c:v>
                </c:pt>
                <c:pt idx="5">
                  <c:v>72</c:v>
                </c:pt>
                <c:pt idx="6">
                  <c:v>192</c:v>
                </c:pt>
                <c:pt idx="7">
                  <c:v>244</c:v>
                </c:pt>
                <c:pt idx="8">
                  <c:v>121</c:v>
                </c:pt>
                <c:pt idx="9">
                  <c:v>77</c:v>
                </c:pt>
                <c:pt idx="10">
                  <c:v>46</c:v>
                </c:pt>
                <c:pt idx="11">
                  <c:v>21</c:v>
                </c:pt>
                <c:pt idx="12">
                  <c:v>14</c:v>
                </c:pt>
                <c:pt idx="13">
                  <c:v>84</c:v>
                </c:pt>
                <c:pt idx="14">
                  <c:v>39</c:v>
                </c:pt>
                <c:pt idx="15">
                  <c:v>37</c:v>
                </c:pt>
                <c:pt idx="16">
                  <c:v>9</c:v>
                </c:pt>
                <c:pt idx="17">
                  <c:v>2</c:v>
                </c:pt>
                <c:pt idx="18">
                  <c:v>14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40</c:v>
                </c:pt>
                <c:pt idx="23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2023'!$M$340:$O$340</c:f>
              <c:strCache>
                <c:ptCount val="1"/>
                <c:pt idx="0">
                  <c:v>FORMALIZADOS DEL 01/01/2022 AL 31/03/2022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2023'!$M$342:$M$365</c:f>
              <c:numCache>
                <c:formatCode>0</c:formatCode>
                <c:ptCount val="24"/>
                <c:pt idx="0">
                  <c:v>579</c:v>
                </c:pt>
                <c:pt idx="1">
                  <c:v>566</c:v>
                </c:pt>
                <c:pt idx="2">
                  <c:v>21</c:v>
                </c:pt>
                <c:pt idx="3">
                  <c:v>8</c:v>
                </c:pt>
                <c:pt idx="4">
                  <c:v>4</c:v>
                </c:pt>
                <c:pt idx="5">
                  <c:v>74</c:v>
                </c:pt>
                <c:pt idx="6">
                  <c:v>124</c:v>
                </c:pt>
                <c:pt idx="7">
                  <c:v>225</c:v>
                </c:pt>
                <c:pt idx="8">
                  <c:v>185</c:v>
                </c:pt>
                <c:pt idx="9">
                  <c:v>83</c:v>
                </c:pt>
                <c:pt idx="10">
                  <c:v>111</c:v>
                </c:pt>
                <c:pt idx="11">
                  <c:v>43</c:v>
                </c:pt>
                <c:pt idx="12">
                  <c:v>4</c:v>
                </c:pt>
                <c:pt idx="13">
                  <c:v>96</c:v>
                </c:pt>
                <c:pt idx="14">
                  <c:v>64</c:v>
                </c:pt>
                <c:pt idx="15">
                  <c:v>68</c:v>
                </c:pt>
                <c:pt idx="17">
                  <c:v>4</c:v>
                </c:pt>
                <c:pt idx="18">
                  <c:v>44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31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B435CBE-2AAA-4D08-9DBB-14EAFF2A26FC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A06A12B-7E1A-46DD-8485-2BEE35BD3DD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4D74283-3CBB-4F4E-9853-FC74A1A1887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EBE1060-2725-4059-A41C-498BC8669CB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6E92-4654-89BB-8764FD2DEFC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2023'!$C$623:$C$636</c:f>
              <c:numCache>
                <c:formatCode>General</c:formatCode>
                <c:ptCount val="4"/>
                <c:pt idx="0">
                  <c:v>515</c:v>
                </c:pt>
                <c:pt idx="1">
                  <c:v>606</c:v>
                </c:pt>
                <c:pt idx="2">
                  <c:v>949</c:v>
                </c:pt>
                <c:pt idx="3">
                  <c:v>2070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2023'!$X$623:$X$637</c15:f>
                <c15:dlblRangeCache>
                  <c:ptCount val="5"/>
                  <c:pt idx="0">
                    <c:v>1,8%</c:v>
                  </c:pt>
                  <c:pt idx="1">
                    <c:v>3,2%</c:v>
                  </c:pt>
                  <c:pt idx="2">
                    <c:v>4,5%</c:v>
                  </c:pt>
                  <c:pt idx="4">
                    <c:v>90,5%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AF10F890-0775-462F-B3F8-C85C1486917D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ABCBB31-BD80-44DE-AACD-59B60D6B8713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2023'!$D$623:$D$636</c:f>
              <c:numCache>
                <c:formatCode>General</c:formatCode>
                <c:ptCount val="4"/>
                <c:pt idx="0">
                  <c:v>41</c:v>
                </c:pt>
                <c:pt idx="1">
                  <c:v>73</c:v>
                </c:pt>
                <c:pt idx="2">
                  <c:v>103</c:v>
                </c:pt>
                <c:pt idx="3">
                  <c:v>217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2023'!$Y$623:$Y$637</c15:f>
                <c15:dlblRangeCache>
                  <c:ptCount val="5"/>
                  <c:pt idx="4">
                    <c:v>9,5%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2023'!$C$218:$C$229</c:f>
              <c:numCache>
                <c:formatCode>#\ ##0\ \ \ ;[Red]\(#\ ##0\)</c:formatCode>
                <c:ptCount val="3"/>
                <c:pt idx="0">
                  <c:v>556</c:v>
                </c:pt>
                <c:pt idx="1">
                  <c:v>679</c:v>
                </c:pt>
                <c:pt idx="2">
                  <c:v>1052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702</c:v>
                </c:pt>
                <c:pt idx="1">
                  <c:v>747</c:v>
                </c:pt>
                <c:pt idx="2">
                  <c:v>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1440</c:v>
                </c:pt>
                <c:pt idx="1">
                  <c:v>8</c:v>
                </c:pt>
                <c:pt idx="2">
                  <c:v>839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868</c:v>
                </c:pt>
                <c:pt idx="1">
                  <c:v>343</c:v>
                </c:pt>
                <c:pt idx="2">
                  <c:v>210</c:v>
                </c:pt>
                <c:pt idx="3">
                  <c:v>184</c:v>
                </c:pt>
                <c:pt idx="4">
                  <c:v>86</c:v>
                </c:pt>
                <c:pt idx="5">
                  <c:v>73</c:v>
                </c:pt>
                <c:pt idx="6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1220</c:v>
                </c:pt>
                <c:pt idx="1">
                  <c:v>478</c:v>
                </c:pt>
                <c:pt idx="2">
                  <c:v>214</c:v>
                </c:pt>
                <c:pt idx="3">
                  <c:v>188</c:v>
                </c:pt>
                <c:pt idx="4">
                  <c:v>86</c:v>
                </c:pt>
                <c:pt idx="5">
                  <c:v>73</c:v>
                </c:pt>
                <c:pt idx="6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352</c:v>
                </c:pt>
                <c:pt idx="1">
                  <c:v>135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"¢"#\ ##0.00\ \ ;[Red]\("¢"#\ ##0.00\)</c:formatCode>
                <c:ptCount val="3"/>
                <c:pt idx="0">
                  <c:v>19.252652374615387</c:v>
                </c:pt>
                <c:pt idx="1">
                  <c:v>21.180674520691348</c:v>
                </c:pt>
                <c:pt idx="2">
                  <c:v>18.586200603571427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150</c:v>
                </c:pt>
                <c:pt idx="1">
                  <c:v>241</c:v>
                </c:pt>
                <c:pt idx="2">
                  <c:v>202</c:v>
                </c:pt>
                <c:pt idx="3">
                  <c:v>168</c:v>
                </c:pt>
                <c:pt idx="4">
                  <c:v>309</c:v>
                </c:pt>
                <c:pt idx="5">
                  <c:v>348</c:v>
                </c:pt>
                <c:pt idx="6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620</xdr:row>
      <xdr:rowOff>6239</xdr:rowOff>
    </xdr:from>
    <xdr:to>
      <xdr:col>10</xdr:col>
      <xdr:colOff>129457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8"/>
  <sheetViews>
    <sheetView showGridLines="0" topLeftCell="A20" zoomScaleNormal="10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79" customFormat="1" ht="15.75" customHeight="1" x14ac:dyDescent="0.2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">
      <c r="B2" s="180" t="s">
        <v>279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">
      <c r="B3" s="180" t="s">
        <v>478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25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25">
      <c r="B5" s="183" t="s">
        <v>189</v>
      </c>
      <c r="C5" s="182"/>
      <c r="D5" s="182"/>
      <c r="E5" s="182"/>
      <c r="F5" s="182"/>
      <c r="G5" s="182"/>
      <c r="H5" s="182"/>
    </row>
    <row r="6" spans="2:12" s="179" customFormat="1" ht="13.5" thickBot="1" x14ac:dyDescent="0.25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25">
      <c r="B7" s="137" t="s">
        <v>190</v>
      </c>
      <c r="C7" s="182"/>
      <c r="D7" s="182"/>
      <c r="E7" s="182"/>
      <c r="F7" s="182"/>
      <c r="G7" s="182"/>
      <c r="H7" s="182"/>
    </row>
    <row r="8" spans="2:12" x14ac:dyDescent="0.2">
      <c r="B8" s="134"/>
    </row>
    <row r="9" spans="2:12" x14ac:dyDescent="0.2">
      <c r="B9" s="640" t="s">
        <v>165</v>
      </c>
    </row>
    <row r="10" spans="2:12" x14ac:dyDescent="0.2">
      <c r="B10" s="421" t="s">
        <v>166</v>
      </c>
    </row>
    <row r="11" spans="2:12" x14ac:dyDescent="0.2">
      <c r="B11" s="421" t="s">
        <v>167</v>
      </c>
    </row>
    <row r="12" spans="2:12" x14ac:dyDescent="0.2">
      <c r="B12" s="421" t="s">
        <v>168</v>
      </c>
    </row>
    <row r="13" spans="2:12" x14ac:dyDescent="0.2">
      <c r="B13" s="421" t="s">
        <v>170</v>
      </c>
    </row>
    <row r="14" spans="2:12" x14ac:dyDescent="0.2">
      <c r="B14" s="421" t="s">
        <v>171</v>
      </c>
    </row>
    <row r="15" spans="2:12" x14ac:dyDescent="0.2">
      <c r="B15" s="421" t="s">
        <v>172</v>
      </c>
    </row>
    <row r="16" spans="2:12" x14ac:dyDescent="0.2">
      <c r="B16" s="421" t="s">
        <v>173</v>
      </c>
    </row>
    <row r="17" spans="2:2" x14ac:dyDescent="0.2">
      <c r="B17" s="421" t="s">
        <v>174</v>
      </c>
    </row>
    <row r="18" spans="2:2" x14ac:dyDescent="0.2">
      <c r="B18" s="421" t="s">
        <v>200</v>
      </c>
    </row>
    <row r="19" spans="2:2" x14ac:dyDescent="0.2">
      <c r="B19" s="421" t="s">
        <v>201</v>
      </c>
    </row>
    <row r="20" spans="2:2" x14ac:dyDescent="0.2">
      <c r="B20" s="421" t="s">
        <v>178</v>
      </c>
    </row>
    <row r="21" spans="2:2" x14ac:dyDescent="0.2">
      <c r="B21" s="421" t="s">
        <v>179</v>
      </c>
    </row>
    <row r="22" spans="2:2" x14ac:dyDescent="0.2">
      <c r="B22" s="421" t="s">
        <v>180</v>
      </c>
    </row>
    <row r="23" spans="2:2" x14ac:dyDescent="0.2">
      <c r="B23" s="421" t="s">
        <v>191</v>
      </c>
    </row>
    <row r="24" spans="2:2" x14ac:dyDescent="0.2">
      <c r="B24" s="421" t="s">
        <v>258</v>
      </c>
    </row>
    <row r="25" spans="2:2" x14ac:dyDescent="0.2">
      <c r="B25" s="421" t="s">
        <v>184</v>
      </c>
    </row>
    <row r="26" spans="2:2" x14ac:dyDescent="0.2">
      <c r="B26" s="421" t="s">
        <v>185</v>
      </c>
    </row>
    <row r="27" spans="2:2" x14ac:dyDescent="0.2">
      <c r="B27" s="421" t="s">
        <v>188</v>
      </c>
    </row>
    <row r="28" spans="2:2" x14ac:dyDescent="0.2">
      <c r="B28" s="421" t="s">
        <v>333</v>
      </c>
    </row>
    <row r="29" spans="2:2" x14ac:dyDescent="0.2">
      <c r="B29" s="421" t="s">
        <v>271</v>
      </c>
    </row>
    <row r="30" spans="2:2" x14ac:dyDescent="0.2">
      <c r="B30" s="421" t="s">
        <v>290</v>
      </c>
    </row>
    <row r="31" spans="2:2" x14ac:dyDescent="0.2">
      <c r="B31" s="421" t="s">
        <v>291</v>
      </c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  <row r="635" spans="2:2" x14ac:dyDescent="0.2">
      <c r="B635" s="40"/>
    </row>
    <row r="636" spans="2:2" x14ac:dyDescent="0.2">
      <c r="B636" s="40"/>
    </row>
    <row r="637" spans="2:2" x14ac:dyDescent="0.2">
      <c r="B637" s="40"/>
    </row>
    <row r="638" spans="2:2" x14ac:dyDescent="0.2">
      <c r="B638" s="40"/>
    </row>
    <row r="639" spans="2:2" x14ac:dyDescent="0.2">
      <c r="B639" s="40"/>
    </row>
    <row r="640" spans="2:2" x14ac:dyDescent="0.2">
      <c r="B640" s="40"/>
    </row>
    <row r="641" spans="2:2" x14ac:dyDescent="0.2">
      <c r="B641" s="40"/>
    </row>
    <row r="642" spans="2:2" x14ac:dyDescent="0.2">
      <c r="B642" s="40"/>
    </row>
    <row r="643" spans="2:2" x14ac:dyDescent="0.2">
      <c r="B643" s="40"/>
    </row>
    <row r="644" spans="2:2" x14ac:dyDescent="0.2">
      <c r="B644" s="40"/>
    </row>
    <row r="645" spans="2:2" x14ac:dyDescent="0.2">
      <c r="B645" s="40"/>
    </row>
    <row r="646" spans="2:2" x14ac:dyDescent="0.2">
      <c r="B646" s="40"/>
    </row>
    <row r="647" spans="2:2" x14ac:dyDescent="0.2">
      <c r="B647" s="40"/>
    </row>
    <row r="648" spans="2:2" x14ac:dyDescent="0.2">
      <c r="B648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8"/>
  <sheetViews>
    <sheetView showGridLines="0" tabSelected="1" topLeftCell="B602" zoomScale="115" zoomScaleNormal="115" zoomScaleSheetLayoutView="40" workbookViewId="0">
      <selection activeCell="A618" sqref="A618"/>
    </sheetView>
  </sheetViews>
  <sheetFormatPr baseColWidth="10" defaultRowHeight="15" x14ac:dyDescent="0.2"/>
  <cols>
    <col min="1" max="1" width="1.42578125" style="20" hidden="1" customWidth="1"/>
    <col min="2" max="2" width="29.42578125" style="2" customWidth="1"/>
    <col min="3" max="3" width="19" style="434" customWidth="1"/>
    <col min="4" max="4" width="27.7109375" style="434" customWidth="1"/>
    <col min="5" max="5" width="23.140625" style="2" customWidth="1"/>
    <col min="6" max="6" width="26.570312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7" style="20" customWidth="1"/>
    <col min="16" max="16" width="22.140625" style="20" customWidth="1"/>
    <col min="17" max="17" width="12.42578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6" customWidth="1"/>
    <col min="24" max="24" width="35" style="171" customWidth="1"/>
    <col min="25" max="25" width="19.7109375" style="171" customWidth="1"/>
    <col min="26" max="26" width="24.42578125" style="171" customWidth="1"/>
    <col min="27" max="27" width="23.42578125" style="171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55" t="s">
        <v>0</v>
      </c>
      <c r="B1" s="755"/>
      <c r="C1" s="755"/>
      <c r="D1" s="755"/>
      <c r="E1" s="755"/>
      <c r="F1" s="755"/>
      <c r="G1" s="755"/>
      <c r="H1" s="755"/>
      <c r="I1" s="755"/>
      <c r="J1" s="755"/>
      <c r="K1" s="755"/>
      <c r="L1" s="755"/>
      <c r="M1" s="755"/>
      <c r="N1" s="339"/>
      <c r="O1" s="339"/>
      <c r="Q1" s="340"/>
      <c r="R1" s="340"/>
      <c r="S1" s="340"/>
      <c r="T1" s="340"/>
      <c r="U1" s="340"/>
      <c r="V1" s="340"/>
      <c r="W1" s="341"/>
      <c r="X1" s="342"/>
      <c r="Y1" s="342"/>
      <c r="Z1" s="341"/>
      <c r="AA1" s="342"/>
      <c r="AC1" s="343"/>
    </row>
    <row r="2" spans="1:35" s="2" customFormat="1" ht="18" customHeight="1" x14ac:dyDescent="0.2">
      <c r="A2" s="755" t="s">
        <v>279</v>
      </c>
      <c r="B2" s="755"/>
      <c r="C2" s="755"/>
      <c r="D2" s="755"/>
      <c r="E2" s="755"/>
      <c r="F2" s="755"/>
      <c r="G2" s="755"/>
      <c r="H2" s="755"/>
      <c r="I2" s="755"/>
      <c r="J2" s="755"/>
      <c r="K2" s="755"/>
      <c r="L2" s="755"/>
      <c r="M2" s="755"/>
      <c r="N2" s="339"/>
      <c r="O2" s="339"/>
      <c r="Q2" s="340"/>
      <c r="R2" s="340"/>
      <c r="S2" s="340"/>
      <c r="T2" s="340"/>
      <c r="U2" s="340"/>
      <c r="V2" s="340"/>
      <c r="W2" s="341"/>
      <c r="X2" s="342"/>
      <c r="Y2" s="342"/>
      <c r="Z2" s="341"/>
      <c r="AA2" s="342"/>
      <c r="AC2" s="343"/>
    </row>
    <row r="3" spans="1:35" s="2" customFormat="1" ht="18" customHeight="1" x14ac:dyDescent="0.2">
      <c r="A3" s="755" t="s">
        <v>478</v>
      </c>
      <c r="B3" s="755"/>
      <c r="C3" s="755"/>
      <c r="D3" s="755"/>
      <c r="E3" s="755"/>
      <c r="F3" s="755"/>
      <c r="G3" s="755"/>
      <c r="H3" s="755"/>
      <c r="I3" s="755"/>
      <c r="J3" s="755"/>
      <c r="K3" s="755"/>
      <c r="L3" s="755"/>
      <c r="M3" s="755"/>
      <c r="N3" s="339"/>
      <c r="O3" s="339"/>
      <c r="P3" s="340"/>
      <c r="Q3" s="340"/>
      <c r="R3" s="340"/>
      <c r="S3" s="340"/>
      <c r="T3" s="340"/>
      <c r="U3" s="340"/>
      <c r="V3" s="340"/>
      <c r="W3" s="341"/>
      <c r="X3" s="342"/>
      <c r="Y3" s="342"/>
      <c r="Z3" s="341"/>
      <c r="AA3" s="342"/>
      <c r="AC3" s="343"/>
    </row>
    <row r="4" spans="1:35" s="2" customFormat="1" ht="18" customHeight="1" x14ac:dyDescent="0.2">
      <c r="A4" s="755" t="s">
        <v>1</v>
      </c>
      <c r="B4" s="755"/>
      <c r="C4" s="755"/>
      <c r="D4" s="755"/>
      <c r="E4" s="755"/>
      <c r="F4" s="755"/>
      <c r="G4" s="755"/>
      <c r="H4" s="755"/>
      <c r="I4" s="755"/>
      <c r="J4" s="755"/>
      <c r="K4" s="755"/>
      <c r="L4" s="755"/>
      <c r="M4" s="755"/>
      <c r="N4" s="339"/>
      <c r="O4" s="339"/>
      <c r="P4" s="340"/>
      <c r="Q4" s="340"/>
      <c r="R4" s="340"/>
      <c r="S4" s="340"/>
      <c r="T4" s="340"/>
      <c r="U4" s="340"/>
      <c r="V4" s="340"/>
      <c r="W4" s="341"/>
      <c r="X4" s="342"/>
      <c r="Y4" s="342"/>
      <c r="Z4" s="341"/>
      <c r="AA4" s="342"/>
      <c r="AC4" s="343"/>
    </row>
    <row r="5" spans="1:35" x14ac:dyDescent="0.2">
      <c r="A5" s="10"/>
      <c r="B5" s="509"/>
      <c r="E5" s="509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">
      <c r="A6" s="10"/>
      <c r="B6" s="509"/>
      <c r="E6" s="509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">
      <c r="A7" s="10"/>
      <c r="B7" s="509"/>
      <c r="E7" s="509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">
      <c r="A8" s="10"/>
      <c r="B8" s="509"/>
      <c r="E8" s="509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">
      <c r="A9" s="10" t="s">
        <v>246</v>
      </c>
      <c r="B9" s="509"/>
      <c r="E9" s="509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">
      <c r="A10" s="16"/>
      <c r="Z10" s="186"/>
      <c r="AC10" s="17"/>
    </row>
    <row r="11" spans="1:35" ht="27" customHeight="1" x14ac:dyDescent="0.2">
      <c r="A11" s="27"/>
      <c r="B11" s="692" t="s">
        <v>165</v>
      </c>
      <c r="C11" s="692"/>
      <c r="D11" s="692"/>
      <c r="E11" s="684"/>
      <c r="Y11" s="187"/>
      <c r="Z11" s="186"/>
      <c r="AC11" s="17"/>
    </row>
    <row r="12" spans="1:35" x14ac:dyDescent="0.2">
      <c r="A12" s="16"/>
      <c r="I12" s="3"/>
      <c r="J12" s="3"/>
      <c r="Y12" s="187"/>
      <c r="Z12" s="186"/>
      <c r="AC12" s="17"/>
    </row>
    <row r="13" spans="1:35" ht="15" customHeight="1" x14ac:dyDescent="0.25">
      <c r="A13" s="16"/>
      <c r="B13" s="491" t="s">
        <v>2</v>
      </c>
      <c r="C13" s="435" t="s">
        <v>3</v>
      </c>
      <c r="D13" s="489" t="s">
        <v>113</v>
      </c>
      <c r="E13" s="458"/>
      <c r="F13" s="3"/>
      <c r="G13" s="3"/>
      <c r="K13" s="23"/>
      <c r="M13" s="20"/>
      <c r="O13" s="23"/>
      <c r="P13" s="23"/>
      <c r="U13" s="186"/>
      <c r="V13" s="293" t="s">
        <v>4</v>
      </c>
      <c r="W13" s="293" t="s">
        <v>5</v>
      </c>
      <c r="X13" s="293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25">
      <c r="A14" s="16"/>
      <c r="B14" s="436" t="s">
        <v>230</v>
      </c>
      <c r="C14" s="437">
        <v>868</v>
      </c>
      <c r="D14" s="438">
        <v>7817185000</v>
      </c>
      <c r="E14" s="458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36" t="s">
        <v>230</v>
      </c>
      <c r="W14" s="437">
        <v>833</v>
      </c>
      <c r="X14" s="438">
        <v>6367159000</v>
      </c>
      <c r="Y14" s="296"/>
      <c r="Z14" s="20"/>
      <c r="AA14" s="17"/>
      <c r="AG14" s="123"/>
      <c r="AH14" s="124"/>
      <c r="AI14" s="124"/>
    </row>
    <row r="15" spans="1:35" ht="15" customHeight="1" x14ac:dyDescent="0.25">
      <c r="A15" s="16"/>
      <c r="B15" s="439" t="s">
        <v>231</v>
      </c>
      <c r="C15" s="437">
        <v>343</v>
      </c>
      <c r="D15" s="438">
        <v>2969911000</v>
      </c>
      <c r="E15" s="458"/>
      <c r="F15" s="3"/>
      <c r="G15" s="3"/>
      <c r="K15" s="23"/>
      <c r="M15" s="20"/>
      <c r="O15" s="23"/>
      <c r="P15" s="23"/>
      <c r="U15" s="189">
        <f>W15/W21</f>
        <v>0.14641203703703703</v>
      </c>
      <c r="V15" s="439" t="s">
        <v>231</v>
      </c>
      <c r="W15" s="437">
        <v>253</v>
      </c>
      <c r="X15" s="438">
        <v>1857068000</v>
      </c>
      <c r="Y15" s="296"/>
      <c r="Z15" s="20"/>
      <c r="AA15" s="17"/>
      <c r="AG15" s="123"/>
      <c r="AH15" s="124"/>
      <c r="AI15" s="124"/>
    </row>
    <row r="16" spans="1:35" ht="15" customHeight="1" x14ac:dyDescent="0.25">
      <c r="A16" s="16"/>
      <c r="B16" s="437" t="s">
        <v>232</v>
      </c>
      <c r="C16" s="437">
        <v>210</v>
      </c>
      <c r="D16" s="438">
        <v>1798225000</v>
      </c>
      <c r="E16" s="458"/>
      <c r="F16" s="3"/>
      <c r="G16" s="3"/>
      <c r="K16" s="23"/>
      <c r="M16" s="20"/>
      <c r="O16" s="23"/>
      <c r="P16" s="23"/>
      <c r="U16" s="189">
        <f>W16/W21</f>
        <v>9.5486111111111105E-2</v>
      </c>
      <c r="V16" s="437" t="s">
        <v>232</v>
      </c>
      <c r="W16" s="437">
        <v>165</v>
      </c>
      <c r="X16" s="438">
        <v>1171132000</v>
      </c>
      <c r="Y16" s="296"/>
      <c r="Z16" s="20"/>
      <c r="AA16" s="17"/>
      <c r="AG16" s="123"/>
      <c r="AH16" s="124"/>
      <c r="AI16" s="124"/>
    </row>
    <row r="17" spans="1:35" ht="15" customHeight="1" x14ac:dyDescent="0.25">
      <c r="A17" s="16"/>
      <c r="B17" s="437" t="s">
        <v>233</v>
      </c>
      <c r="C17" s="437">
        <v>184</v>
      </c>
      <c r="D17" s="438">
        <v>1475767000</v>
      </c>
      <c r="E17" s="458"/>
      <c r="F17" s="3"/>
      <c r="G17" s="3"/>
      <c r="K17" s="23"/>
      <c r="M17" s="20"/>
      <c r="O17" s="23"/>
      <c r="P17" s="23"/>
      <c r="U17" s="189">
        <f>W17/W21</f>
        <v>0.10590277777777778</v>
      </c>
      <c r="V17" s="437" t="s">
        <v>233</v>
      </c>
      <c r="W17" s="437">
        <v>183</v>
      </c>
      <c r="X17" s="438">
        <v>1233845000</v>
      </c>
      <c r="Y17" s="296"/>
      <c r="Z17" s="20"/>
      <c r="AA17" s="17"/>
      <c r="AG17" s="123"/>
      <c r="AH17" s="124"/>
      <c r="AI17" s="124"/>
    </row>
    <row r="18" spans="1:35" ht="15" customHeight="1" x14ac:dyDescent="0.25">
      <c r="A18" s="16"/>
      <c r="B18" s="437" t="s">
        <v>275</v>
      </c>
      <c r="C18" s="437">
        <v>86</v>
      </c>
      <c r="D18" s="438">
        <v>631017000</v>
      </c>
      <c r="E18" s="458"/>
      <c r="F18" s="3"/>
      <c r="G18" s="3"/>
      <c r="K18" s="23"/>
      <c r="M18" s="20"/>
      <c r="O18" s="23"/>
      <c r="P18" s="23"/>
      <c r="U18" s="189">
        <f>W18/W21</f>
        <v>7.2916666666666671E-2</v>
      </c>
      <c r="V18" s="437" t="s">
        <v>275</v>
      </c>
      <c r="W18" s="437">
        <v>126</v>
      </c>
      <c r="X18" s="438">
        <v>762069000</v>
      </c>
      <c r="Y18" s="296"/>
      <c r="Z18" s="20"/>
      <c r="AA18" s="17"/>
      <c r="AG18" s="123"/>
      <c r="AH18" s="124"/>
      <c r="AI18" s="124"/>
    </row>
    <row r="19" spans="1:35" ht="15" customHeight="1" x14ac:dyDescent="0.25">
      <c r="A19" s="16"/>
      <c r="B19" s="437" t="s">
        <v>276</v>
      </c>
      <c r="C19" s="437">
        <v>73</v>
      </c>
      <c r="D19" s="438">
        <v>476087000</v>
      </c>
      <c r="E19" s="458"/>
      <c r="F19" s="3"/>
      <c r="G19" s="3"/>
      <c r="K19" s="23"/>
      <c r="M19" s="20"/>
      <c r="O19" s="23"/>
      <c r="P19" s="23"/>
      <c r="U19" s="189">
        <f>W19/W21</f>
        <v>5.6712962962962965E-2</v>
      </c>
      <c r="V19" s="437" t="s">
        <v>276</v>
      </c>
      <c r="W19" s="437">
        <v>98</v>
      </c>
      <c r="X19" s="438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">
      <c r="A20" s="16"/>
      <c r="B20" s="437" t="s">
        <v>277</v>
      </c>
      <c r="C20" s="437">
        <v>28</v>
      </c>
      <c r="D20" s="438">
        <v>159261000</v>
      </c>
      <c r="E20" s="458"/>
      <c r="F20" s="3"/>
      <c r="G20" s="3"/>
      <c r="K20" s="23"/>
      <c r="M20" s="20"/>
      <c r="O20" s="23"/>
      <c r="P20" s="23"/>
      <c r="U20" s="189">
        <f>W20/W21</f>
        <v>4.0509259259259259E-2</v>
      </c>
      <c r="V20" s="437" t="s">
        <v>277</v>
      </c>
      <c r="W20" s="437">
        <v>70</v>
      </c>
      <c r="X20" s="438">
        <v>334064000</v>
      </c>
      <c r="Z20" s="20"/>
      <c r="AA20" s="17"/>
    </row>
    <row r="21" spans="1:35" ht="15" customHeight="1" x14ac:dyDescent="0.2">
      <c r="A21" s="16"/>
      <c r="B21" s="492" t="s">
        <v>6</v>
      </c>
      <c r="C21" s="433">
        <f>SUM(C14:C20)</f>
        <v>1792</v>
      </c>
      <c r="D21" s="490">
        <f>SUM(D14:D20)</f>
        <v>15327453000</v>
      </c>
      <c r="E21" s="458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">
      <c r="A22" s="16"/>
      <c r="B22" s="625" t="s">
        <v>315</v>
      </c>
      <c r="I22" s="3"/>
      <c r="J22" s="3"/>
      <c r="Y22" s="187"/>
      <c r="Z22" s="186"/>
      <c r="AC22" s="17"/>
    </row>
    <row r="23" spans="1:35" ht="15" customHeight="1" x14ac:dyDescent="0.2">
      <c r="A23" s="16"/>
      <c r="E23" s="440"/>
      <c r="G23" s="64"/>
      <c r="Y23" s="194">
        <f>+C14+C16</f>
        <v>1078</v>
      </c>
      <c r="Z23" s="171" t="s">
        <v>7</v>
      </c>
      <c r="AC23" s="17"/>
    </row>
    <row r="24" spans="1:35" ht="15" customHeight="1" x14ac:dyDescent="0.2">
      <c r="A24" s="16"/>
      <c r="C24" s="441"/>
      <c r="D24" s="441"/>
      <c r="E24" s="441"/>
      <c r="I24" s="19"/>
      <c r="Y24" s="171">
        <v>10315</v>
      </c>
      <c r="Z24" s="171" t="s">
        <v>8</v>
      </c>
    </row>
    <row r="25" spans="1:35" ht="15" customHeight="1" x14ac:dyDescent="0.2">
      <c r="A25" s="16"/>
      <c r="C25" s="441"/>
      <c r="D25" s="441"/>
      <c r="E25" s="440"/>
      <c r="Y25" s="189"/>
      <c r="Z25" s="186"/>
      <c r="AA25" s="195"/>
    </row>
    <row r="26" spans="1:35" ht="15" customHeight="1" x14ac:dyDescent="0.2">
      <c r="A26" s="16"/>
      <c r="B26" s="477"/>
      <c r="C26" s="443"/>
      <c r="D26" s="443"/>
      <c r="E26" s="440"/>
      <c r="Y26" s="189"/>
      <c r="Z26" s="186"/>
      <c r="AA26" s="195"/>
    </row>
    <row r="27" spans="1:35" ht="15" customHeight="1" x14ac:dyDescent="0.2">
      <c r="A27" s="16"/>
      <c r="B27" s="442"/>
      <c r="C27" s="443"/>
      <c r="D27" s="443"/>
      <c r="E27" s="440"/>
      <c r="Y27" s="189"/>
      <c r="Z27" s="186"/>
      <c r="AA27" s="195"/>
    </row>
    <row r="28" spans="1:35" ht="15" customHeight="1" x14ac:dyDescent="0.2">
      <c r="A28" s="16"/>
      <c r="B28" s="442"/>
      <c r="C28" s="443"/>
      <c r="D28" s="443"/>
      <c r="E28" s="440"/>
      <c r="Y28" s="189"/>
      <c r="Z28" s="186"/>
      <c r="AA28" s="195"/>
    </row>
    <row r="29" spans="1:35" ht="24.75" customHeight="1" x14ac:dyDescent="0.2">
      <c r="A29" s="16"/>
      <c r="B29" s="692" t="s">
        <v>166</v>
      </c>
      <c r="C29" s="692"/>
      <c r="D29" s="692"/>
      <c r="E29" s="684"/>
      <c r="I29" s="3"/>
      <c r="J29" s="3"/>
      <c r="Y29" s="189"/>
      <c r="Z29" s="186"/>
      <c r="AA29" s="195"/>
    </row>
    <row r="30" spans="1:35" ht="15" customHeight="1" x14ac:dyDescent="0.2">
      <c r="A30" s="16"/>
      <c r="B30" s="442"/>
      <c r="C30" s="443"/>
      <c r="D30" s="443"/>
      <c r="E30" s="440"/>
      <c r="I30" s="3"/>
      <c r="J30" s="3"/>
      <c r="Y30" s="189"/>
      <c r="Z30" s="186"/>
      <c r="AA30" s="195"/>
    </row>
    <row r="31" spans="1:35" ht="15" customHeight="1" x14ac:dyDescent="0.2">
      <c r="A31" s="16"/>
      <c r="B31" s="491" t="s">
        <v>2</v>
      </c>
      <c r="C31" s="435" t="s">
        <v>186</v>
      </c>
      <c r="D31" s="489" t="s">
        <v>113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">
      <c r="A32" s="16"/>
      <c r="B32" s="437" t="s">
        <v>230</v>
      </c>
      <c r="C32" s="444">
        <v>352</v>
      </c>
      <c r="D32" s="438">
        <v>8252752589.4400024</v>
      </c>
      <c r="F32" s="13"/>
      <c r="G32" s="3"/>
      <c r="I32" s="3"/>
      <c r="L32" s="23"/>
      <c r="M32" s="20"/>
      <c r="P32" s="23"/>
      <c r="V32" s="186"/>
      <c r="W32" s="293" t="s">
        <v>230</v>
      </c>
      <c r="X32" s="293">
        <v>1094</v>
      </c>
      <c r="Y32" s="293">
        <v>18699552024.320038</v>
      </c>
      <c r="Z32" s="195"/>
      <c r="AA32" s="20"/>
    </row>
    <row r="33" spans="1:27" ht="15" customHeight="1" x14ac:dyDescent="0.25">
      <c r="A33" s="16"/>
      <c r="B33" s="445" t="s">
        <v>231</v>
      </c>
      <c r="C33" s="444">
        <v>135</v>
      </c>
      <c r="D33" s="438">
        <v>3935604120.5699964</v>
      </c>
      <c r="F33" s="13"/>
      <c r="G33" s="3"/>
      <c r="I33" s="3"/>
      <c r="L33" s="23"/>
      <c r="M33" s="20"/>
      <c r="P33" s="23"/>
      <c r="V33" s="189">
        <f>+C32/C36</f>
        <v>0.71111111111111114</v>
      </c>
      <c r="W33" s="364" t="s">
        <v>230</v>
      </c>
      <c r="X33" s="365">
        <v>432</v>
      </c>
      <c r="Y33" s="362">
        <v>8218825077.6499739</v>
      </c>
      <c r="Z33" s="195"/>
      <c r="AA33" s="20"/>
    </row>
    <row r="34" spans="1:27" ht="15" customHeight="1" x14ac:dyDescent="0.25">
      <c r="A34" s="16"/>
      <c r="B34" s="437" t="s">
        <v>232</v>
      </c>
      <c r="C34" s="444">
        <v>4</v>
      </c>
      <c r="D34" s="438">
        <v>126129795.34</v>
      </c>
      <c r="F34" s="13"/>
      <c r="G34" s="3"/>
      <c r="I34" s="3"/>
      <c r="L34" s="23"/>
      <c r="M34" s="20"/>
      <c r="P34" s="23"/>
      <c r="V34" s="189">
        <f>+C33/C36</f>
        <v>0.27272727272727271</v>
      </c>
      <c r="W34" s="363" t="s">
        <v>231</v>
      </c>
      <c r="X34" s="365">
        <v>79</v>
      </c>
      <c r="Y34" s="362">
        <v>1783604211.2500002</v>
      </c>
      <c r="Z34" s="195"/>
      <c r="AA34" s="20"/>
    </row>
    <row r="35" spans="1:27" ht="15" customHeight="1" x14ac:dyDescent="0.25">
      <c r="A35" s="16"/>
      <c r="B35" s="437" t="s">
        <v>233</v>
      </c>
      <c r="C35" s="444">
        <v>4</v>
      </c>
      <c r="D35" s="438">
        <v>129944460.62</v>
      </c>
      <c r="F35" s="13"/>
      <c r="G35" s="3"/>
      <c r="I35" s="3"/>
      <c r="L35" s="23"/>
      <c r="M35" s="20"/>
      <c r="P35" s="23"/>
      <c r="V35" s="189">
        <f>C34/C36</f>
        <v>8.0808080808080808E-3</v>
      </c>
      <c r="W35" s="363" t="s">
        <v>232</v>
      </c>
      <c r="X35" s="365">
        <v>1</v>
      </c>
      <c r="Y35" s="362">
        <v>14792598.48</v>
      </c>
      <c r="Z35" s="195"/>
      <c r="AA35" s="20"/>
    </row>
    <row r="36" spans="1:27" ht="15" customHeight="1" x14ac:dyDescent="0.25">
      <c r="A36" s="16"/>
      <c r="B36" s="492" t="s">
        <v>6</v>
      </c>
      <c r="C36" s="433">
        <f>SUM(C32:C35)</f>
        <v>495</v>
      </c>
      <c r="D36" s="490">
        <f>SUM(D32:D35)</f>
        <v>12444430965.969999</v>
      </c>
      <c r="E36" s="434"/>
      <c r="F36" s="13"/>
      <c r="G36" s="3"/>
      <c r="I36" s="3"/>
      <c r="L36" s="23"/>
      <c r="M36" s="20"/>
      <c r="P36" s="23"/>
      <c r="V36" s="189">
        <f>+C35/C36</f>
        <v>8.0808080808080808E-3</v>
      </c>
      <c r="W36" s="364" t="s">
        <v>233</v>
      </c>
      <c r="X36" s="365">
        <v>0</v>
      </c>
      <c r="Y36" s="362">
        <v>0</v>
      </c>
      <c r="Z36" s="195"/>
      <c r="AA36" s="20"/>
    </row>
    <row r="37" spans="1:27" ht="15" customHeight="1" x14ac:dyDescent="0.2">
      <c r="A37" s="16"/>
      <c r="B37" s="625" t="s">
        <v>315</v>
      </c>
      <c r="C37" s="511"/>
      <c r="D37" s="511"/>
      <c r="E37" s="468"/>
      <c r="F37" s="3"/>
      <c r="I37" s="3"/>
      <c r="J37" s="3"/>
      <c r="W37" s="196"/>
      <c r="X37" s="294"/>
      <c r="Y37" s="295"/>
      <c r="Z37" s="210">
        <v>0</v>
      </c>
      <c r="AA37" s="195"/>
    </row>
    <row r="38" spans="1:27" ht="15" customHeight="1" x14ac:dyDescent="0.2">
      <c r="A38" s="16"/>
      <c r="B38" s="510"/>
      <c r="C38" s="512"/>
      <c r="D38" s="512"/>
      <c r="E38" s="468"/>
      <c r="F38" s="3"/>
      <c r="I38" s="3"/>
      <c r="J38" s="3"/>
      <c r="W38" s="196"/>
      <c r="X38" s="294"/>
      <c r="Y38" s="295"/>
      <c r="Z38" s="210">
        <v>0</v>
      </c>
      <c r="AA38" s="195"/>
    </row>
    <row r="39" spans="1:27" ht="15" customHeight="1" x14ac:dyDescent="0.2">
      <c r="A39" s="16"/>
      <c r="B39" s="510"/>
      <c r="C39" s="512"/>
      <c r="D39" s="512"/>
      <c r="E39" s="513"/>
      <c r="F39" s="3"/>
      <c r="I39" s="3"/>
      <c r="J39" s="3"/>
      <c r="W39" s="196"/>
      <c r="AA39" s="195"/>
    </row>
    <row r="40" spans="1:27" ht="15" customHeight="1" x14ac:dyDescent="0.2">
      <c r="A40" s="16"/>
      <c r="B40" s="514"/>
      <c r="I40" s="3"/>
      <c r="J40" s="3"/>
      <c r="W40" s="196"/>
      <c r="AA40" s="195"/>
    </row>
    <row r="41" spans="1:27" ht="15" customHeight="1" x14ac:dyDescent="0.2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">
      <c r="A42" s="16"/>
      <c r="I42" s="3"/>
      <c r="J42" s="3"/>
      <c r="Y42" s="189"/>
      <c r="Z42" s="186"/>
      <c r="AA42" s="195"/>
    </row>
    <row r="43" spans="1:27" ht="15" customHeight="1" x14ac:dyDescent="0.2">
      <c r="A43" s="16"/>
      <c r="B43" s="442"/>
      <c r="C43" s="443"/>
      <c r="D43" s="443"/>
      <c r="E43" s="440"/>
      <c r="I43" s="3"/>
      <c r="J43" s="3"/>
      <c r="Y43" s="189"/>
      <c r="Z43" s="186"/>
      <c r="AA43" s="195"/>
    </row>
    <row r="44" spans="1:27" ht="15" customHeight="1" x14ac:dyDescent="0.2">
      <c r="A44" s="16"/>
      <c r="B44" s="442"/>
      <c r="C44" s="443"/>
      <c r="D44" s="443"/>
      <c r="E44" s="440"/>
      <c r="H44" s="60"/>
      <c r="Y44" s="189"/>
      <c r="Z44" s="186"/>
      <c r="AA44" s="195"/>
    </row>
    <row r="45" spans="1:27" ht="15" customHeight="1" x14ac:dyDescent="0.2">
      <c r="A45" s="16"/>
      <c r="B45" s="442"/>
      <c r="C45" s="443"/>
      <c r="D45" s="443"/>
      <c r="E45" s="440"/>
      <c r="Y45" s="189"/>
      <c r="Z45" s="186"/>
      <c r="AA45" s="195"/>
    </row>
    <row r="46" spans="1:27" ht="15" customHeight="1" x14ac:dyDescent="0.2">
      <c r="A46" s="16"/>
      <c r="B46" s="442"/>
      <c r="C46" s="443"/>
      <c r="D46" s="443"/>
      <c r="E46" s="440"/>
      <c r="Y46" s="189"/>
      <c r="Z46" s="186"/>
      <c r="AA46" s="195"/>
    </row>
    <row r="47" spans="1:27" ht="15" customHeight="1" x14ac:dyDescent="0.2">
      <c r="A47" s="16"/>
      <c r="B47" s="442"/>
      <c r="C47" s="443"/>
      <c r="D47" s="443"/>
      <c r="E47" s="440"/>
      <c r="H47" s="13"/>
      <c r="I47" s="13"/>
      <c r="J47" s="13"/>
      <c r="Y47" s="189"/>
      <c r="Z47" s="186"/>
      <c r="AA47" s="195"/>
    </row>
    <row r="48" spans="1:27" ht="15" customHeight="1" x14ac:dyDescent="0.2">
      <c r="A48" s="16"/>
      <c r="B48" s="442"/>
      <c r="C48" s="443"/>
      <c r="D48" s="443"/>
      <c r="E48" s="440"/>
      <c r="H48" s="13"/>
      <c r="I48" s="13"/>
      <c r="J48" s="13"/>
      <c r="Y48" s="189"/>
      <c r="Z48" s="186"/>
      <c r="AA48" s="195"/>
    </row>
    <row r="49" spans="1:27" ht="34.5" customHeight="1" x14ac:dyDescent="0.2">
      <c r="A49" s="16"/>
      <c r="B49" s="692" t="s">
        <v>167</v>
      </c>
      <c r="C49" s="692"/>
      <c r="D49" s="692"/>
      <c r="E49" s="684"/>
      <c r="H49" s="13"/>
      <c r="I49" s="13"/>
      <c r="J49" s="13"/>
      <c r="Y49" s="189"/>
      <c r="Z49" s="186"/>
      <c r="AA49" s="195"/>
    </row>
    <row r="50" spans="1:27" ht="15" customHeight="1" x14ac:dyDescent="0.2">
      <c r="A50" s="16"/>
      <c r="B50" s="442"/>
      <c r="C50" s="443"/>
      <c r="D50" s="443"/>
      <c r="E50" s="440"/>
      <c r="H50" s="13"/>
      <c r="I50" s="13"/>
      <c r="J50" s="13"/>
      <c r="Y50" s="189"/>
      <c r="Z50" s="186"/>
      <c r="AA50" s="195"/>
    </row>
    <row r="51" spans="1:27" ht="15" customHeight="1" x14ac:dyDescent="0.2">
      <c r="A51" s="16"/>
      <c r="B51" s="491" t="s">
        <v>2</v>
      </c>
      <c r="C51" s="435" t="s">
        <v>3</v>
      </c>
      <c r="D51" s="489" t="s">
        <v>113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">
      <c r="A52" s="16"/>
      <c r="B52" s="436">
        <v>1</v>
      </c>
      <c r="C52" s="437">
        <f t="shared" ref="C52:D55" si="0">+C14+C32</f>
        <v>1220</v>
      </c>
      <c r="D52" s="438">
        <f t="shared" si="0"/>
        <v>16069937589.440002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">
      <c r="A53" s="16"/>
      <c r="B53" s="439">
        <v>1.5</v>
      </c>
      <c r="C53" s="437">
        <f t="shared" si="0"/>
        <v>478</v>
      </c>
      <c r="D53" s="438">
        <f t="shared" si="0"/>
        <v>6905515120.5699959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">
      <c r="A54" s="16"/>
      <c r="B54" s="437">
        <v>2</v>
      </c>
      <c r="C54" s="437">
        <f t="shared" si="0"/>
        <v>214</v>
      </c>
      <c r="D54" s="438">
        <f t="shared" si="0"/>
        <v>1924354795.3399999</v>
      </c>
      <c r="E54" s="434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">
      <c r="A55" s="16"/>
      <c r="B55" s="437">
        <v>3</v>
      </c>
      <c r="C55" s="437">
        <f t="shared" si="0"/>
        <v>188</v>
      </c>
      <c r="D55" s="438">
        <f t="shared" si="0"/>
        <v>1605711460.6199999</v>
      </c>
      <c r="E55" s="434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">
      <c r="A56" s="16"/>
      <c r="B56" s="437">
        <v>4</v>
      </c>
      <c r="C56" s="437">
        <f t="shared" ref="C56:D58" si="1">+C18</f>
        <v>86</v>
      </c>
      <c r="D56" s="438">
        <f t="shared" si="1"/>
        <v>631017000</v>
      </c>
      <c r="E56" s="434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">
      <c r="A57" s="16"/>
      <c r="B57" s="437">
        <v>5</v>
      </c>
      <c r="C57" s="437">
        <f t="shared" si="1"/>
        <v>73</v>
      </c>
      <c r="D57" s="438">
        <f t="shared" si="1"/>
        <v>476087000</v>
      </c>
      <c r="E57" s="434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">
      <c r="A58" s="16"/>
      <c r="B58" s="437">
        <v>6</v>
      </c>
      <c r="C58" s="437">
        <f t="shared" si="1"/>
        <v>28</v>
      </c>
      <c r="D58" s="438">
        <f t="shared" si="1"/>
        <v>159261000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">
      <c r="A59" s="16"/>
      <c r="B59" s="492" t="s">
        <v>6</v>
      </c>
      <c r="C59" s="433">
        <f>SUM(C52:C58)</f>
        <v>2287</v>
      </c>
      <c r="D59" s="490">
        <f>SUM(D52:D58)</f>
        <v>27771883965.969997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">
      <c r="A60" s="16"/>
      <c r="B60" s="625" t="s">
        <v>315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">
      <c r="A61" s="16"/>
      <c r="B61" s="442"/>
      <c r="C61" s="441"/>
      <c r="D61" s="441"/>
      <c r="E61" s="440"/>
      <c r="H61" s="13"/>
      <c r="I61" s="13"/>
      <c r="J61" s="13"/>
      <c r="Y61" s="189"/>
      <c r="Z61" s="186"/>
      <c r="AA61" s="195"/>
    </row>
    <row r="62" spans="1:27" ht="15" customHeight="1" x14ac:dyDescent="0.2">
      <c r="A62" s="16"/>
      <c r="B62" s="442"/>
      <c r="C62" s="441"/>
      <c r="D62" s="441"/>
      <c r="E62" s="440"/>
      <c r="G62" s="65"/>
      <c r="Y62" s="189"/>
      <c r="Z62" s="186"/>
      <c r="AA62" s="195"/>
    </row>
    <row r="63" spans="1:27" ht="15" customHeight="1" x14ac:dyDescent="0.2">
      <c r="A63" s="16"/>
      <c r="B63" s="442"/>
      <c r="C63" s="446"/>
      <c r="D63" s="446"/>
      <c r="E63" s="440"/>
      <c r="G63" s="184"/>
      <c r="Y63" s="189"/>
      <c r="Z63" s="186"/>
      <c r="AA63" s="195"/>
    </row>
    <row r="64" spans="1:27" ht="15" customHeight="1" x14ac:dyDescent="0.2">
      <c r="A64" s="16"/>
      <c r="B64" s="442"/>
      <c r="C64" s="443"/>
      <c r="D64" s="443"/>
      <c r="E64" s="616"/>
      <c r="I64" s="61"/>
      <c r="Y64" s="189"/>
      <c r="Z64" s="186"/>
      <c r="AA64" s="195"/>
    </row>
    <row r="65" spans="1:29" ht="15" customHeight="1" x14ac:dyDescent="0.2">
      <c r="A65" s="16"/>
      <c r="B65" s="442"/>
      <c r="C65" s="443"/>
      <c r="D65" s="443"/>
      <c r="E65" s="440"/>
      <c r="I65" s="61"/>
      <c r="Y65" s="189"/>
      <c r="Z65" s="186"/>
      <c r="AA65" s="195"/>
    </row>
    <row r="66" spans="1:29" ht="33.75" customHeight="1" x14ac:dyDescent="0.2">
      <c r="A66" s="16"/>
      <c r="B66" s="692" t="s">
        <v>168</v>
      </c>
      <c r="C66" s="692"/>
      <c r="D66" s="692"/>
      <c r="E66" s="684"/>
      <c r="Y66" s="189"/>
      <c r="Z66" s="186"/>
      <c r="AA66" s="195"/>
    </row>
    <row r="67" spans="1:29" ht="15" customHeight="1" x14ac:dyDescent="0.2">
      <c r="A67" s="16"/>
      <c r="B67" s="442"/>
      <c r="C67" s="443"/>
      <c r="D67" s="443"/>
      <c r="E67" s="440"/>
      <c r="I67" s="3"/>
      <c r="J67" s="3"/>
      <c r="X67" s="756" t="s">
        <v>168</v>
      </c>
      <c r="Y67" s="756"/>
      <c r="Z67" s="756"/>
      <c r="AA67" s="195"/>
    </row>
    <row r="68" spans="1:29" ht="15" customHeight="1" x14ac:dyDescent="0.2">
      <c r="A68" s="16"/>
      <c r="B68" s="491" t="s">
        <v>57</v>
      </c>
      <c r="C68" s="435" t="s">
        <v>3</v>
      </c>
      <c r="D68" s="489" t="s">
        <v>113</v>
      </c>
      <c r="E68" s="515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">
      <c r="A69" s="16"/>
      <c r="B69" s="447" t="s">
        <v>53</v>
      </c>
      <c r="C69" s="444">
        <v>702</v>
      </c>
      <c r="D69" s="438">
        <v>10194256942.140013</v>
      </c>
      <c r="E69" s="515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">
      <c r="A70" s="16"/>
      <c r="B70" s="448" t="s">
        <v>54</v>
      </c>
      <c r="C70" s="444">
        <v>747</v>
      </c>
      <c r="D70" s="438">
        <v>9900870674.8100052</v>
      </c>
      <c r="E70" s="515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">
      <c r="A71" s="16"/>
      <c r="B71" s="448" t="s">
        <v>55</v>
      </c>
      <c r="C71" s="444">
        <v>838</v>
      </c>
      <c r="D71" s="438">
        <v>7676756349.0199995</v>
      </c>
      <c r="E71" s="515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">
      <c r="A72" s="16"/>
      <c r="B72" s="493" t="s">
        <v>6</v>
      </c>
      <c r="C72" s="433">
        <f>SUM(C69:C71)</f>
        <v>2287</v>
      </c>
      <c r="D72" s="490">
        <f>SUM(D69:D71)</f>
        <v>27771883965.97002</v>
      </c>
      <c r="E72" s="515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">
      <c r="A73" s="16"/>
      <c r="B73" s="625" t="s">
        <v>315</v>
      </c>
      <c r="C73" s="570"/>
      <c r="D73" s="626"/>
      <c r="E73" s="515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">
      <c r="A74" s="16"/>
      <c r="B74" s="515" t="s">
        <v>56</v>
      </c>
      <c r="C74" s="449"/>
      <c r="D74" s="449"/>
      <c r="E74" s="450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15" customHeight="1" x14ac:dyDescent="0.2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ht="22.5" customHeight="1" x14ac:dyDescent="0.2">
      <c r="A76" s="16"/>
      <c r="B76" s="696" t="s">
        <v>374</v>
      </c>
      <c r="C76" s="697"/>
      <c r="D76" s="698"/>
      <c r="E76" s="686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ht="15" customHeight="1" x14ac:dyDescent="0.2">
      <c r="A77" s="16"/>
      <c r="B77" s="627" t="s">
        <v>53</v>
      </c>
      <c r="C77" s="699" t="s">
        <v>375</v>
      </c>
      <c r="D77" s="699"/>
      <c r="E77" s="687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26.25" customHeight="1" x14ac:dyDescent="0.2">
      <c r="A78" s="16"/>
      <c r="B78" s="628" t="s">
        <v>54</v>
      </c>
      <c r="C78" s="700" t="s">
        <v>376</v>
      </c>
      <c r="D78" s="700"/>
      <c r="E78" s="688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74.25" customHeight="1" x14ac:dyDescent="0.2">
      <c r="A79" s="16"/>
      <c r="B79" s="628" t="s">
        <v>55</v>
      </c>
      <c r="C79" s="701" t="s">
        <v>377</v>
      </c>
      <c r="D79" s="701"/>
      <c r="E79" s="689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">
      <c r="A82" s="16"/>
      <c r="G82" s="20"/>
      <c r="H82" s="20"/>
      <c r="X82" s="186"/>
      <c r="Z82" s="186"/>
      <c r="AC82" s="17"/>
    </row>
    <row r="83" spans="1:29" ht="26.25" customHeight="1" x14ac:dyDescent="0.2">
      <c r="A83" s="27"/>
      <c r="B83" s="692" t="s">
        <v>170</v>
      </c>
      <c r="C83" s="692"/>
      <c r="D83" s="692"/>
      <c r="E83" s="684"/>
      <c r="G83" s="32"/>
      <c r="H83" s="20"/>
      <c r="X83" s="186"/>
      <c r="Z83" s="186"/>
      <c r="AC83" s="17"/>
    </row>
    <row r="84" spans="1:29" x14ac:dyDescent="0.2">
      <c r="A84" s="27"/>
      <c r="B84" s="451"/>
      <c r="C84" s="452"/>
      <c r="D84" s="452"/>
      <c r="G84" s="32"/>
      <c r="H84" s="20"/>
      <c r="Z84" s="186"/>
      <c r="AC84" s="17"/>
    </row>
    <row r="85" spans="1:29" ht="23.25" customHeight="1" x14ac:dyDescent="0.2">
      <c r="A85" s="16"/>
      <c r="B85" s="507" t="s">
        <v>169</v>
      </c>
      <c r="C85" s="435" t="s">
        <v>3</v>
      </c>
      <c r="D85" s="489" t="s">
        <v>113</v>
      </c>
      <c r="G85" s="20"/>
      <c r="H85" s="20"/>
      <c r="L85" s="23"/>
      <c r="M85" s="20"/>
      <c r="P85" s="23"/>
      <c r="V85" s="186"/>
      <c r="W85" s="757" t="s">
        <v>170</v>
      </c>
      <c r="X85" s="757"/>
      <c r="Y85" s="757"/>
      <c r="AA85" s="20"/>
      <c r="AB85" s="17"/>
    </row>
    <row r="86" spans="1:29" ht="30" customHeight="1" x14ac:dyDescent="0.2">
      <c r="A86" s="16"/>
      <c r="B86" s="453" t="s">
        <v>122</v>
      </c>
      <c r="C86" s="444">
        <f t="shared" ref="C86:C92" si="2">+X87</f>
        <v>150</v>
      </c>
      <c r="D86" s="438">
        <f>+Y87/1000000</f>
        <v>1152.2059999999999</v>
      </c>
      <c r="G86" s="20"/>
      <c r="H86" s="20"/>
      <c r="L86" s="23"/>
      <c r="M86" s="20"/>
      <c r="P86" s="23"/>
      <c r="V86" s="186"/>
      <c r="W86" s="297" t="s">
        <v>10</v>
      </c>
      <c r="X86" s="298" t="s">
        <v>5</v>
      </c>
      <c r="Y86" s="297" t="s">
        <v>4</v>
      </c>
      <c r="AA86" s="20"/>
      <c r="AB86" s="17"/>
    </row>
    <row r="87" spans="1:29" ht="30" customHeight="1" x14ac:dyDescent="0.25">
      <c r="A87" s="16"/>
      <c r="B87" s="444" t="s">
        <v>123</v>
      </c>
      <c r="C87" s="444">
        <f t="shared" si="2"/>
        <v>241</v>
      </c>
      <c r="D87" s="438">
        <f t="shared" ref="D87:D92" si="3">+Y88/1000000</f>
        <v>2011.096</v>
      </c>
      <c r="G87" s="20"/>
      <c r="H87" s="20"/>
      <c r="L87" s="23"/>
      <c r="M87" s="20"/>
      <c r="P87" s="23"/>
      <c r="V87" s="186"/>
      <c r="W87" s="386" t="s">
        <v>122</v>
      </c>
      <c r="X87" s="387">
        <v>150</v>
      </c>
      <c r="Y87" s="388">
        <v>1152206000</v>
      </c>
      <c r="Z87" s="171" t="s">
        <v>122</v>
      </c>
      <c r="AA87" s="20">
        <v>150</v>
      </c>
      <c r="AB87" s="17">
        <v>1152206000</v>
      </c>
    </row>
    <row r="88" spans="1:29" ht="30" customHeight="1" x14ac:dyDescent="0.25">
      <c r="B88" s="453" t="s">
        <v>14</v>
      </c>
      <c r="C88" s="444">
        <f t="shared" si="2"/>
        <v>202</v>
      </c>
      <c r="D88" s="438">
        <f t="shared" si="3"/>
        <v>1730.1949999999999</v>
      </c>
      <c r="G88" s="20"/>
      <c r="H88" s="20"/>
      <c r="L88" s="23"/>
      <c r="M88" s="20"/>
      <c r="P88" s="23"/>
      <c r="V88" s="186"/>
      <c r="W88" s="386" t="s">
        <v>123</v>
      </c>
      <c r="X88" s="387">
        <v>241</v>
      </c>
      <c r="Y88" s="388">
        <v>2011096000</v>
      </c>
      <c r="Z88" s="171" t="s">
        <v>123</v>
      </c>
      <c r="AA88" s="20">
        <v>241</v>
      </c>
      <c r="AB88" s="17">
        <v>2011096000</v>
      </c>
    </row>
    <row r="89" spans="1:29" ht="30" customHeight="1" x14ac:dyDescent="0.25">
      <c r="A89" s="16"/>
      <c r="B89" s="444" t="s">
        <v>15</v>
      </c>
      <c r="C89" s="444">
        <f t="shared" si="2"/>
        <v>168</v>
      </c>
      <c r="D89" s="438">
        <f t="shared" si="3"/>
        <v>1426.1089999999999</v>
      </c>
      <c r="G89" s="20"/>
      <c r="H89" s="20"/>
      <c r="L89" s="23"/>
      <c r="M89" s="20"/>
      <c r="P89" s="23"/>
      <c r="V89" s="186"/>
      <c r="W89" s="386" t="s">
        <v>14</v>
      </c>
      <c r="X89" s="387">
        <v>202</v>
      </c>
      <c r="Y89" s="388">
        <v>1730195000</v>
      </c>
      <c r="Z89" s="171" t="s">
        <v>14</v>
      </c>
      <c r="AA89" s="20">
        <v>202</v>
      </c>
      <c r="AB89" s="17">
        <v>1730195000</v>
      </c>
    </row>
    <row r="90" spans="1:29" ht="30" customHeight="1" x14ac:dyDescent="0.25">
      <c r="A90" s="16"/>
      <c r="B90" s="453" t="s">
        <v>16</v>
      </c>
      <c r="C90" s="444">
        <f t="shared" si="2"/>
        <v>309</v>
      </c>
      <c r="D90" s="438">
        <f t="shared" si="3"/>
        <v>2672.0039999999999</v>
      </c>
      <c r="G90" s="20"/>
      <c r="H90" s="20"/>
      <c r="L90" s="23"/>
      <c r="M90" s="20"/>
      <c r="P90" s="23"/>
      <c r="V90" s="186"/>
      <c r="W90" s="386" t="s">
        <v>15</v>
      </c>
      <c r="X90" s="387">
        <v>168</v>
      </c>
      <c r="Y90" s="388">
        <v>1426109000</v>
      </c>
      <c r="Z90" s="171" t="s">
        <v>15</v>
      </c>
      <c r="AA90" s="20">
        <v>168</v>
      </c>
      <c r="AB90" s="17">
        <v>1426109000</v>
      </c>
    </row>
    <row r="91" spans="1:29" ht="30" customHeight="1" x14ac:dyDescent="0.25">
      <c r="A91" s="16"/>
      <c r="B91" s="444" t="s">
        <v>18</v>
      </c>
      <c r="C91" s="444">
        <f t="shared" si="2"/>
        <v>348</v>
      </c>
      <c r="D91" s="438">
        <f t="shared" si="3"/>
        <v>3052.819</v>
      </c>
      <c r="G91" s="20"/>
      <c r="H91" s="20"/>
      <c r="L91" s="23"/>
      <c r="M91" s="20"/>
      <c r="P91" s="23"/>
      <c r="V91" s="186"/>
      <c r="W91" s="386" t="s">
        <v>16</v>
      </c>
      <c r="X91" s="387">
        <v>309</v>
      </c>
      <c r="Y91" s="388">
        <v>2672004000</v>
      </c>
      <c r="Z91" s="171" t="s">
        <v>16</v>
      </c>
      <c r="AA91" s="20">
        <v>309</v>
      </c>
      <c r="AB91" s="17">
        <v>2672004000</v>
      </c>
    </row>
    <row r="92" spans="1:29" ht="30" customHeight="1" x14ac:dyDescent="0.25">
      <c r="A92" s="16"/>
      <c r="B92" s="453" t="s">
        <v>17</v>
      </c>
      <c r="C92" s="444">
        <f t="shared" si="2"/>
        <v>374</v>
      </c>
      <c r="D92" s="438">
        <f t="shared" si="3"/>
        <v>3283.0239999999999</v>
      </c>
      <c r="G92" s="20"/>
      <c r="H92" s="20"/>
      <c r="L92" s="23"/>
      <c r="M92" s="20"/>
      <c r="P92" s="23"/>
      <c r="V92" s="186"/>
      <c r="W92" s="386" t="s">
        <v>18</v>
      </c>
      <c r="X92" s="387">
        <v>348</v>
      </c>
      <c r="Y92" s="388">
        <v>3052819000</v>
      </c>
      <c r="Z92" s="171" t="s">
        <v>18</v>
      </c>
      <c r="AA92" s="20">
        <v>348</v>
      </c>
      <c r="AB92" s="17">
        <v>3052819000</v>
      </c>
    </row>
    <row r="93" spans="1:29" x14ac:dyDescent="0.25">
      <c r="A93" s="16"/>
      <c r="B93" s="494" t="s">
        <v>6</v>
      </c>
      <c r="C93" s="433">
        <f>SUM(C86:C92)</f>
        <v>1792</v>
      </c>
      <c r="D93" s="490">
        <f>SUM(D86:D92)</f>
        <v>15327.453</v>
      </c>
      <c r="G93" s="20"/>
      <c r="H93" s="20"/>
      <c r="L93" s="23"/>
      <c r="M93" s="20"/>
      <c r="P93" s="23"/>
      <c r="V93" s="186"/>
      <c r="W93" s="386" t="s">
        <v>17</v>
      </c>
      <c r="X93" s="387">
        <v>374</v>
      </c>
      <c r="Y93" s="388">
        <v>3283024000</v>
      </c>
      <c r="Z93" s="171" t="s">
        <v>17</v>
      </c>
      <c r="AA93" s="20">
        <v>374</v>
      </c>
      <c r="AB93" s="17">
        <v>3283024000</v>
      </c>
    </row>
    <row r="94" spans="1:29" x14ac:dyDescent="0.2">
      <c r="A94" s="16"/>
      <c r="G94" s="20"/>
      <c r="H94" s="20"/>
      <c r="W94" s="299"/>
      <c r="X94" s="301">
        <f>SUM(X87:X93)</f>
        <v>1792</v>
      </c>
      <c r="Y94" s="300">
        <f>SUM(Y87:Y93)</f>
        <v>15327453000</v>
      </c>
      <c r="AC94" s="17"/>
    </row>
    <row r="95" spans="1:29" x14ac:dyDescent="0.2">
      <c r="A95" s="16"/>
      <c r="G95" s="20"/>
      <c r="H95" s="20"/>
      <c r="Z95" s="186"/>
      <c r="AC95" s="17"/>
    </row>
    <row r="96" spans="1:29" x14ac:dyDescent="0.2">
      <c r="A96" s="27"/>
      <c r="B96" s="451"/>
      <c r="C96" s="452"/>
      <c r="D96" s="452"/>
      <c r="G96" s="32"/>
      <c r="H96" s="32"/>
      <c r="I96" s="32"/>
      <c r="J96" s="32"/>
      <c r="Z96" s="186"/>
      <c r="AC96" s="17"/>
    </row>
    <row r="97" spans="1:31" ht="27" customHeight="1" x14ac:dyDescent="0.2">
      <c r="A97" s="27"/>
      <c r="B97" s="692" t="s">
        <v>171</v>
      </c>
      <c r="C97" s="692"/>
      <c r="D97" s="692"/>
      <c r="E97" s="684"/>
      <c r="G97" s="32"/>
      <c r="H97" s="32"/>
      <c r="I97" s="32"/>
      <c r="J97" s="32"/>
      <c r="X97" s="758" t="s">
        <v>171</v>
      </c>
      <c r="Y97" s="758"/>
      <c r="Z97" s="758"/>
      <c r="AC97" s="17"/>
    </row>
    <row r="98" spans="1:31" ht="12.75" customHeight="1" x14ac:dyDescent="0.2">
      <c r="A98" s="27"/>
      <c r="B98" s="451"/>
      <c r="C98" s="452"/>
      <c r="D98" s="452"/>
      <c r="G98" s="32"/>
      <c r="H98" s="32"/>
      <c r="I98" s="32"/>
      <c r="J98" s="32"/>
      <c r="X98" s="758"/>
      <c r="Y98" s="758"/>
      <c r="Z98" s="758"/>
      <c r="AC98" s="17"/>
    </row>
    <row r="99" spans="1:31" ht="31.5" customHeight="1" x14ac:dyDescent="0.2">
      <c r="A99" s="16"/>
      <c r="B99" s="507" t="s">
        <v>124</v>
      </c>
      <c r="C99" s="435" t="s">
        <v>3</v>
      </c>
      <c r="D99" s="489" t="s">
        <v>113</v>
      </c>
      <c r="F99" s="32"/>
      <c r="G99" s="32"/>
      <c r="H99" s="32"/>
      <c r="I99" s="32"/>
      <c r="L99" s="23"/>
      <c r="M99" s="20"/>
      <c r="P99" s="23"/>
      <c r="V99" s="186"/>
      <c r="W99" s="302" t="s">
        <v>10</v>
      </c>
      <c r="X99" s="305" t="s">
        <v>5</v>
      </c>
      <c r="Y99" s="302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53" t="s">
        <v>122</v>
      </c>
      <c r="C100" s="444">
        <f t="shared" ref="C100:C106" si="4">+X100</f>
        <v>196</v>
      </c>
      <c r="D100" s="454">
        <f t="shared" ref="D100:D106" si="5">+Y100/1000000</f>
        <v>5869.92697985</v>
      </c>
      <c r="E100" s="444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86" t="s">
        <v>122</v>
      </c>
      <c r="X100" s="387">
        <v>196</v>
      </c>
      <c r="Y100" s="388">
        <v>5869926979.8500004</v>
      </c>
      <c r="Z100" s="166" t="s">
        <v>122</v>
      </c>
      <c r="AA100" s="20">
        <v>196</v>
      </c>
      <c r="AB100" s="17">
        <v>5869926979.8500004</v>
      </c>
      <c r="AC100" s="20"/>
      <c r="AE100" s="48"/>
    </row>
    <row r="101" spans="1:31" s="37" customFormat="1" ht="30" customHeight="1" x14ac:dyDescent="0.25">
      <c r="A101" s="35"/>
      <c r="B101" s="444" t="s">
        <v>123</v>
      </c>
      <c r="C101" s="444">
        <f t="shared" si="4"/>
        <v>32</v>
      </c>
      <c r="D101" s="454">
        <f t="shared" si="5"/>
        <v>612.35398971999928</v>
      </c>
      <c r="E101" s="444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86" t="s">
        <v>123</v>
      </c>
      <c r="X101" s="387">
        <v>32</v>
      </c>
      <c r="Y101" s="388">
        <v>612353989.71999931</v>
      </c>
      <c r="Z101" s="166" t="s">
        <v>123</v>
      </c>
      <c r="AA101" s="20">
        <v>32</v>
      </c>
      <c r="AB101" s="17">
        <v>612353989.71999931</v>
      </c>
      <c r="AC101" s="20"/>
      <c r="AE101" s="48"/>
    </row>
    <row r="102" spans="1:31" s="37" customFormat="1" ht="30" customHeight="1" x14ac:dyDescent="0.25">
      <c r="B102" s="453" t="s">
        <v>14</v>
      </c>
      <c r="C102" s="444">
        <f t="shared" si="4"/>
        <v>76</v>
      </c>
      <c r="D102" s="454">
        <f t="shared" si="5"/>
        <v>1986.22794374</v>
      </c>
      <c r="E102" s="444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86" t="s">
        <v>14</v>
      </c>
      <c r="X102" s="387">
        <v>76</v>
      </c>
      <c r="Y102" s="388">
        <v>1986227943.74</v>
      </c>
      <c r="Z102" s="166" t="s">
        <v>14</v>
      </c>
      <c r="AA102" s="20">
        <v>76</v>
      </c>
      <c r="AB102" s="17">
        <v>1986227943.74</v>
      </c>
      <c r="AC102" s="20"/>
      <c r="AE102" s="48"/>
    </row>
    <row r="103" spans="1:31" s="37" customFormat="1" ht="30" customHeight="1" x14ac:dyDescent="0.25">
      <c r="A103" s="35"/>
      <c r="B103" s="444" t="s">
        <v>15</v>
      </c>
      <c r="C103" s="444">
        <f t="shared" si="4"/>
        <v>34</v>
      </c>
      <c r="D103" s="454">
        <f t="shared" si="5"/>
        <v>720.39627145000009</v>
      </c>
      <c r="E103" s="444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86" t="s">
        <v>15</v>
      </c>
      <c r="X103" s="387">
        <v>34</v>
      </c>
      <c r="Y103" s="388">
        <v>720396271.45000005</v>
      </c>
      <c r="Z103" s="166" t="s">
        <v>15</v>
      </c>
      <c r="AA103" s="20">
        <v>34</v>
      </c>
      <c r="AB103" s="17">
        <v>720396271.45000005</v>
      </c>
      <c r="AC103" s="20"/>
      <c r="AE103" s="48"/>
    </row>
    <row r="104" spans="1:31" s="37" customFormat="1" ht="30" customHeight="1" x14ac:dyDescent="0.25">
      <c r="A104" s="35"/>
      <c r="B104" s="453" t="s">
        <v>16</v>
      </c>
      <c r="C104" s="444">
        <f t="shared" si="4"/>
        <v>50</v>
      </c>
      <c r="D104" s="454">
        <f t="shared" si="5"/>
        <v>953.10059598999999</v>
      </c>
      <c r="E104" s="444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86" t="s">
        <v>16</v>
      </c>
      <c r="X104" s="387">
        <v>50</v>
      </c>
      <c r="Y104" s="388">
        <v>953100595.99000001</v>
      </c>
      <c r="Z104" s="166" t="s">
        <v>16</v>
      </c>
      <c r="AA104" s="20">
        <v>50</v>
      </c>
      <c r="AB104" s="17">
        <v>953100595.99000001</v>
      </c>
      <c r="AC104" s="20"/>
      <c r="AE104" s="48"/>
    </row>
    <row r="105" spans="1:31" s="37" customFormat="1" ht="30" customHeight="1" x14ac:dyDescent="0.25">
      <c r="A105" s="35"/>
      <c r="B105" s="444" t="s">
        <v>18</v>
      </c>
      <c r="C105" s="444">
        <f t="shared" si="4"/>
        <v>51</v>
      </c>
      <c r="D105" s="454">
        <f t="shared" si="5"/>
        <v>1105.2457865399999</v>
      </c>
      <c r="E105" s="444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86" t="s">
        <v>18</v>
      </c>
      <c r="X105" s="387">
        <v>51</v>
      </c>
      <c r="Y105" s="388">
        <v>1105245786.54</v>
      </c>
      <c r="Z105" s="166" t="s">
        <v>18</v>
      </c>
      <c r="AA105" s="20">
        <v>51</v>
      </c>
      <c r="AB105" s="17">
        <v>1105245786.54</v>
      </c>
      <c r="AC105" s="20"/>
      <c r="AE105" s="48"/>
    </row>
    <row r="106" spans="1:31" s="37" customFormat="1" ht="30" customHeight="1" x14ac:dyDescent="0.25">
      <c r="A106" s="35"/>
      <c r="B106" s="453" t="s">
        <v>17</v>
      </c>
      <c r="C106" s="444">
        <f t="shared" si="4"/>
        <v>56</v>
      </c>
      <c r="D106" s="454">
        <f t="shared" si="5"/>
        <v>1197.1793986800001</v>
      </c>
      <c r="E106" s="444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86" t="s">
        <v>17</v>
      </c>
      <c r="X106" s="387">
        <v>56</v>
      </c>
      <c r="Y106" s="388">
        <v>1197179398.6800001</v>
      </c>
      <c r="Z106" s="166" t="s">
        <v>17</v>
      </c>
      <c r="AA106" s="20">
        <v>56</v>
      </c>
      <c r="AB106" s="17">
        <v>1197179398.6800001</v>
      </c>
      <c r="AC106" s="20"/>
      <c r="AE106" s="48"/>
    </row>
    <row r="107" spans="1:31" x14ac:dyDescent="0.2">
      <c r="A107" s="16"/>
      <c r="B107" s="494" t="s">
        <v>6</v>
      </c>
      <c r="C107" s="433">
        <f>SUM(C100:C106)</f>
        <v>495</v>
      </c>
      <c r="D107" s="490">
        <f>SUM(D100:D106)</f>
        <v>12444.430965969997</v>
      </c>
      <c r="F107" s="32"/>
      <c r="G107" s="32"/>
      <c r="H107" s="32"/>
      <c r="I107" s="32"/>
      <c r="L107" s="23"/>
      <c r="M107" s="20"/>
      <c r="P107" s="23"/>
      <c r="V107" s="186"/>
      <c r="W107" s="299" t="s">
        <v>6</v>
      </c>
      <c r="X107" s="303">
        <f>SUM(X100:X106)</f>
        <v>495</v>
      </c>
      <c r="Y107" s="304">
        <f>SUM(Y100:Y106)</f>
        <v>12444430965.970001</v>
      </c>
      <c r="AA107" s="20"/>
      <c r="AB107" s="17"/>
      <c r="AE107" s="17"/>
    </row>
    <row r="108" spans="1:31" x14ac:dyDescent="0.2">
      <c r="A108" s="16"/>
      <c r="C108" s="455"/>
      <c r="D108" s="455"/>
      <c r="E108" s="456"/>
      <c r="G108" s="32"/>
      <c r="H108" s="32"/>
      <c r="I108" s="32"/>
      <c r="J108" s="32"/>
      <c r="Z108" s="186"/>
      <c r="AC108" s="17"/>
    </row>
    <row r="109" spans="1:31" x14ac:dyDescent="0.2">
      <c r="A109" s="27"/>
      <c r="B109" s="451"/>
      <c r="C109" s="452"/>
      <c r="D109" s="452"/>
      <c r="E109" s="457"/>
      <c r="G109" s="32"/>
      <c r="H109" s="32"/>
      <c r="I109" s="32"/>
      <c r="J109" s="32"/>
      <c r="Z109" s="186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">
      <c r="A111" s="27"/>
      <c r="B111" s="692" t="s">
        <v>172</v>
      </c>
      <c r="C111" s="692"/>
      <c r="D111" s="692"/>
      <c r="E111" s="684"/>
      <c r="G111" s="32"/>
      <c r="H111" s="32"/>
      <c r="I111" s="32"/>
      <c r="J111" s="32"/>
      <c r="Z111" s="186"/>
      <c r="AC111" s="17"/>
    </row>
    <row r="112" spans="1:31" x14ac:dyDescent="0.2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">
      <c r="A113" s="16"/>
      <c r="B113" s="495" t="s">
        <v>125</v>
      </c>
      <c r="C113" s="435" t="s">
        <v>3</v>
      </c>
      <c r="D113" s="489" t="s">
        <v>113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">
      <c r="A114" s="35"/>
      <c r="B114" s="453" t="s">
        <v>122</v>
      </c>
      <c r="C114" s="444">
        <f>+C86+C100</f>
        <v>346</v>
      </c>
      <c r="D114" s="454">
        <f>+D86+D100</f>
        <v>7022.1329798500001</v>
      </c>
      <c r="E114" s="444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">
      <c r="A115" s="35"/>
      <c r="B115" s="444" t="s">
        <v>123</v>
      </c>
      <c r="C115" s="444">
        <f t="shared" ref="C115:C120" si="6">+C87+C101</f>
        <v>273</v>
      </c>
      <c r="D115" s="454">
        <f t="shared" ref="D115:D120" si="7">+D87+D101</f>
        <v>2623.4499897199994</v>
      </c>
      <c r="E115" s="444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">
      <c r="B116" s="453" t="s">
        <v>14</v>
      </c>
      <c r="C116" s="444">
        <f>+C88+C102</f>
        <v>278</v>
      </c>
      <c r="D116" s="454">
        <f t="shared" si="7"/>
        <v>3716.4229437399999</v>
      </c>
      <c r="E116" s="444"/>
      <c r="G116" s="44"/>
      <c r="H116" s="44"/>
      <c r="I116" s="44"/>
      <c r="L116" s="45"/>
      <c r="N116" s="485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">
      <c r="A117" s="35"/>
      <c r="B117" s="444" t="s">
        <v>15</v>
      </c>
      <c r="C117" s="444">
        <f t="shared" si="6"/>
        <v>202</v>
      </c>
      <c r="D117" s="454">
        <f t="shared" si="7"/>
        <v>2146.5052714499998</v>
      </c>
      <c r="E117" s="444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">
      <c r="A118" s="35"/>
      <c r="B118" s="453" t="s">
        <v>16</v>
      </c>
      <c r="C118" s="444">
        <f t="shared" si="6"/>
        <v>359</v>
      </c>
      <c r="D118" s="454">
        <f t="shared" si="7"/>
        <v>3625.1045959899998</v>
      </c>
      <c r="E118" s="444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">
      <c r="A119" s="35"/>
      <c r="B119" s="444" t="s">
        <v>18</v>
      </c>
      <c r="C119" s="444">
        <f t="shared" si="6"/>
        <v>399</v>
      </c>
      <c r="D119" s="454">
        <f t="shared" si="7"/>
        <v>4158.0647865399997</v>
      </c>
      <c r="E119" s="444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">
      <c r="A120" s="35"/>
      <c r="B120" s="453" t="s">
        <v>17</v>
      </c>
      <c r="C120" s="444">
        <f t="shared" si="6"/>
        <v>430</v>
      </c>
      <c r="D120" s="454">
        <f t="shared" si="7"/>
        <v>4480.2033986799997</v>
      </c>
      <c r="E120" s="444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">
      <c r="A121" s="35"/>
      <c r="B121" s="496" t="s">
        <v>6</v>
      </c>
      <c r="C121" s="433">
        <f>SUM(C114:C120)</f>
        <v>2287</v>
      </c>
      <c r="D121" s="490">
        <f>SUM(D114:D120)</f>
        <v>27771.883965969995</v>
      </c>
      <c r="E121" s="444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">
      <c r="A122" s="16"/>
      <c r="C122" s="455"/>
      <c r="D122" s="455"/>
      <c r="E122" s="456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">
      <c r="A123" s="16"/>
      <c r="B123" s="458"/>
      <c r="C123" s="455"/>
      <c r="D123" s="455"/>
      <c r="E123" s="456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">
      <c r="A125" s="27"/>
      <c r="B125" s="693" t="s">
        <v>173</v>
      </c>
      <c r="C125" s="693"/>
      <c r="D125" s="693"/>
      <c r="E125" s="690"/>
      <c r="H125" s="13"/>
      <c r="I125" s="13"/>
      <c r="J125" s="13"/>
      <c r="X125" s="202"/>
      <c r="Y125" s="203"/>
      <c r="Z125" s="204"/>
    </row>
    <row r="126" spans="1:34" x14ac:dyDescent="0.2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25">
      <c r="A127" s="16"/>
      <c r="B127" s="495" t="s">
        <v>19</v>
      </c>
      <c r="C127" s="435" t="s">
        <v>3</v>
      </c>
      <c r="D127" s="489" t="s">
        <v>113</v>
      </c>
      <c r="E127" s="458"/>
      <c r="F127" s="13"/>
      <c r="H127" s="13"/>
      <c r="I127" s="13"/>
      <c r="L127" s="23"/>
      <c r="M127" s="20"/>
      <c r="P127" s="23"/>
      <c r="V127" s="186"/>
      <c r="W127" s="414" t="s">
        <v>129</v>
      </c>
      <c r="X127" s="414" t="s">
        <v>5</v>
      </c>
      <c r="Y127" s="414" t="s">
        <v>43</v>
      </c>
      <c r="Z127" s="171" t="s">
        <v>129</v>
      </c>
      <c r="AA127" s="20" t="s">
        <v>5</v>
      </c>
      <c r="AB127" s="20" t="s">
        <v>43</v>
      </c>
    </row>
    <row r="128" spans="1:34" ht="30" customHeight="1" x14ac:dyDescent="0.25">
      <c r="A128" s="16"/>
      <c r="B128" s="459" t="s">
        <v>20</v>
      </c>
      <c r="C128" s="444">
        <f>X134</f>
        <v>643</v>
      </c>
      <c r="D128" s="454">
        <f>Y134/1000000</f>
        <v>12566.7141161</v>
      </c>
      <c r="E128" s="458"/>
      <c r="F128" s="13"/>
      <c r="H128" s="13"/>
      <c r="I128" s="13"/>
      <c r="L128" s="23"/>
      <c r="M128" s="20"/>
      <c r="N128" s="73"/>
      <c r="P128" s="23"/>
      <c r="V128" s="186"/>
      <c r="W128" s="415" t="s">
        <v>128</v>
      </c>
      <c r="X128">
        <v>110</v>
      </c>
      <c r="Y128">
        <v>898235000</v>
      </c>
      <c r="Z128" s="171" t="s">
        <v>128</v>
      </c>
      <c r="AA128" s="20">
        <v>110</v>
      </c>
      <c r="AB128" s="20">
        <v>898235000</v>
      </c>
      <c r="AE128" s="96"/>
      <c r="AF128" s="135"/>
      <c r="AG128" s="135"/>
      <c r="AH128" s="135"/>
    </row>
    <row r="129" spans="1:35" s="37" customFormat="1" ht="30" customHeight="1" x14ac:dyDescent="0.25">
      <c r="A129" s="35"/>
      <c r="B129" s="459" t="s">
        <v>21</v>
      </c>
      <c r="C129" s="444">
        <f>X129</f>
        <v>1394</v>
      </c>
      <c r="D129" s="454">
        <f>Y129/1000000</f>
        <v>12947.083306780001</v>
      </c>
      <c r="E129" s="444"/>
      <c r="L129" s="45"/>
      <c r="N129" s="149"/>
      <c r="P129" s="45"/>
      <c r="Q129" s="45"/>
      <c r="R129" s="45"/>
      <c r="S129" s="45"/>
      <c r="T129" s="45"/>
      <c r="U129" s="45"/>
      <c r="V129" s="189"/>
      <c r="W129" s="415" t="s">
        <v>115</v>
      </c>
      <c r="X129">
        <v>1394</v>
      </c>
      <c r="Y129">
        <v>12947083306.780001</v>
      </c>
      <c r="Z129" s="171" t="s">
        <v>115</v>
      </c>
      <c r="AA129" s="20">
        <v>1394</v>
      </c>
      <c r="AB129" s="20">
        <v>12947083306.780001</v>
      </c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25">
      <c r="A130" s="35"/>
      <c r="B130" s="459" t="s">
        <v>22</v>
      </c>
      <c r="C130" s="444">
        <f>X132</f>
        <v>95</v>
      </c>
      <c r="D130" s="454">
        <f>Y132/1000000</f>
        <v>820.23844702999997</v>
      </c>
      <c r="E130" s="444"/>
      <c r="L130" s="45"/>
      <c r="N130" s="149"/>
      <c r="P130" s="45"/>
      <c r="Q130" s="45"/>
      <c r="R130" s="45"/>
      <c r="S130" s="45"/>
      <c r="T130" s="45"/>
      <c r="U130" s="45"/>
      <c r="V130" s="189"/>
      <c r="W130" s="415" t="s">
        <v>219</v>
      </c>
      <c r="X130">
        <v>12</v>
      </c>
      <c r="Y130">
        <v>114479000</v>
      </c>
      <c r="Z130" s="171" t="s">
        <v>219</v>
      </c>
      <c r="AA130" s="20">
        <v>12</v>
      </c>
      <c r="AB130" s="20">
        <v>114479000</v>
      </c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25">
      <c r="A131" s="35"/>
      <c r="B131" s="459" t="s">
        <v>23</v>
      </c>
      <c r="C131" s="444">
        <f>X128</f>
        <v>110</v>
      </c>
      <c r="D131" s="454">
        <f>Y128/1000000</f>
        <v>898.23500000000001</v>
      </c>
      <c r="E131" s="444"/>
      <c r="L131" s="45"/>
      <c r="N131" s="149"/>
      <c r="P131" s="45"/>
      <c r="Q131" s="45"/>
      <c r="R131" s="45"/>
      <c r="S131" s="45"/>
      <c r="T131" s="45"/>
      <c r="U131" s="45"/>
      <c r="V131" s="189"/>
      <c r="W131" s="415" t="s">
        <v>130</v>
      </c>
      <c r="X131">
        <v>27</v>
      </c>
      <c r="Y131">
        <v>272756000</v>
      </c>
      <c r="Z131" s="171" t="s">
        <v>130</v>
      </c>
      <c r="AA131" s="20">
        <v>27</v>
      </c>
      <c r="AB131" s="20">
        <v>272756000</v>
      </c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25">
      <c r="A132" s="35"/>
      <c r="B132" s="459" t="s">
        <v>126</v>
      </c>
      <c r="C132" s="444">
        <f>X130+X131+X133</f>
        <v>45</v>
      </c>
      <c r="D132" s="454">
        <f>(Y130+Y131+Y133)/1000000</f>
        <v>539.61309605999998</v>
      </c>
      <c r="E132" s="444"/>
      <c r="L132" s="45"/>
      <c r="N132" s="133"/>
      <c r="P132" s="45"/>
      <c r="Q132" s="45"/>
      <c r="R132" s="45"/>
      <c r="S132" s="45"/>
      <c r="T132" s="45"/>
      <c r="U132" s="45"/>
      <c r="V132" s="189"/>
      <c r="W132" s="415" t="s">
        <v>116</v>
      </c>
      <c r="X132">
        <v>95</v>
      </c>
      <c r="Y132">
        <v>820238447.02999997</v>
      </c>
      <c r="Z132" s="171" t="s">
        <v>116</v>
      </c>
      <c r="AA132" s="20">
        <v>95</v>
      </c>
      <c r="AB132" s="20">
        <v>820238447.02999997</v>
      </c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25">
      <c r="A133" s="35"/>
      <c r="B133" s="459" t="s">
        <v>127</v>
      </c>
      <c r="C133" s="444">
        <v>0</v>
      </c>
      <c r="D133" s="454">
        <v>0</v>
      </c>
      <c r="E133" s="444"/>
      <c r="L133" s="45"/>
      <c r="N133" s="45"/>
      <c r="P133" s="45"/>
      <c r="Q133" s="45"/>
      <c r="R133" s="45"/>
      <c r="S133" s="45"/>
      <c r="T133" s="45"/>
      <c r="U133" s="45"/>
      <c r="V133" s="189"/>
      <c r="W133" s="415" t="s">
        <v>135</v>
      </c>
      <c r="X133" s="472">
        <v>6</v>
      </c>
      <c r="Y133" s="472">
        <v>152378096.06</v>
      </c>
      <c r="Z133" s="171" t="s">
        <v>135</v>
      </c>
      <c r="AA133" s="20">
        <v>6</v>
      </c>
      <c r="AB133" s="20">
        <v>152378096.06</v>
      </c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25">
      <c r="A134" s="35"/>
      <c r="B134" s="459" t="s">
        <v>213</v>
      </c>
      <c r="C134" s="444">
        <v>0</v>
      </c>
      <c r="D134" s="454">
        <v>0</v>
      </c>
      <c r="E134" s="444"/>
      <c r="L134" s="45"/>
      <c r="N134" s="149"/>
      <c r="P134" s="45"/>
      <c r="Q134" s="45"/>
      <c r="R134" s="45"/>
      <c r="S134" s="45"/>
      <c r="T134" s="45"/>
      <c r="U134" s="45"/>
      <c r="V134" s="189"/>
      <c r="W134" s="415" t="s">
        <v>119</v>
      </c>
      <c r="X134">
        <v>643</v>
      </c>
      <c r="Y134">
        <v>12566714116.1</v>
      </c>
      <c r="Z134" s="171" t="s">
        <v>119</v>
      </c>
      <c r="AA134" s="20">
        <v>643</v>
      </c>
      <c r="AB134" s="20">
        <v>12566714116.1</v>
      </c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25">
      <c r="A135" s="35"/>
      <c r="B135" s="497" t="s">
        <v>6</v>
      </c>
      <c r="C135" s="460">
        <f>SUM(C128:C134)</f>
        <v>2287</v>
      </c>
      <c r="D135" s="498">
        <f>SUM(D128:D134)</f>
        <v>27771.883965969999</v>
      </c>
      <c r="E135" s="444"/>
      <c r="L135" s="45"/>
      <c r="P135" s="45"/>
      <c r="Q135" s="45"/>
      <c r="R135" s="45"/>
      <c r="S135" s="45"/>
      <c r="T135" s="45"/>
      <c r="U135" s="45"/>
      <c r="V135" s="189"/>
      <c r="W135" s="286" t="s">
        <v>6</v>
      </c>
      <c r="X135" s="287">
        <v>1</v>
      </c>
      <c r="Y135" s="285">
        <v>4596000</v>
      </c>
      <c r="Z135" s="171" t="s">
        <v>303</v>
      </c>
      <c r="AA135" s="20">
        <v>0</v>
      </c>
      <c r="AB135" s="20">
        <v>0</v>
      </c>
      <c r="AC135" s="20"/>
      <c r="AD135" s="20"/>
      <c r="AE135" s="150"/>
      <c r="AF135" s="135"/>
      <c r="AG135" s="135"/>
      <c r="AH135" s="135"/>
    </row>
    <row r="136" spans="1:35" ht="15" customHeight="1" x14ac:dyDescent="0.25">
      <c r="A136" s="16"/>
      <c r="F136" s="13"/>
      <c r="H136" s="13"/>
      <c r="I136" s="13"/>
      <c r="J136" s="13"/>
      <c r="AA136" s="171">
        <v>10421</v>
      </c>
      <c r="AB136" s="20">
        <v>106457024958.98999</v>
      </c>
      <c r="AG136" s="135"/>
      <c r="AH136" s="135"/>
      <c r="AI136" s="135"/>
    </row>
    <row r="137" spans="1:35" ht="15" customHeight="1" x14ac:dyDescent="0.2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">
      <c r="A139" s="27"/>
      <c r="B139" s="692" t="s">
        <v>174</v>
      </c>
      <c r="C139" s="692"/>
      <c r="D139" s="692"/>
      <c r="E139" s="684"/>
      <c r="H139" s="13"/>
      <c r="I139" s="13"/>
      <c r="J139" s="13"/>
      <c r="X139" s="205"/>
      <c r="Y139" s="205"/>
      <c r="Z139" s="205"/>
      <c r="AC139" s="17"/>
    </row>
    <row r="140" spans="1:35" x14ac:dyDescent="0.2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">
      <c r="A141" s="16"/>
      <c r="B141" s="495" t="s">
        <v>24</v>
      </c>
      <c r="C141" s="435" t="s">
        <v>3</v>
      </c>
      <c r="D141" s="499" t="s">
        <v>113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25">
      <c r="A142" s="16"/>
      <c r="B142" s="461" t="s">
        <v>26</v>
      </c>
      <c r="C142" s="444">
        <v>1440</v>
      </c>
      <c r="D142" s="454">
        <v>18358961392.580002</v>
      </c>
      <c r="F142" s="13"/>
      <c r="H142" s="13"/>
      <c r="I142" s="13"/>
      <c r="L142" s="23"/>
      <c r="M142" s="20"/>
      <c r="P142" s="23"/>
      <c r="V142" s="186"/>
      <c r="W142" s="412" t="s">
        <v>25</v>
      </c>
      <c r="X142" s="412" t="s">
        <v>229</v>
      </c>
      <c r="Y142" s="412" t="s">
        <v>43</v>
      </c>
      <c r="AA142" s="20"/>
      <c r="AD142" s="23"/>
    </row>
    <row r="143" spans="1:35" ht="30" customHeight="1" x14ac:dyDescent="0.25">
      <c r="A143" s="16"/>
      <c r="B143" s="461" t="s">
        <v>304</v>
      </c>
      <c r="C143" s="444">
        <v>8</v>
      </c>
      <c r="D143" s="454">
        <v>109122437.16</v>
      </c>
      <c r="F143" s="13"/>
      <c r="H143" s="13"/>
      <c r="I143" s="13"/>
      <c r="L143" s="23"/>
      <c r="M143" s="20"/>
      <c r="P143" s="23"/>
      <c r="V143" s="186"/>
      <c r="W143" s="471" t="s">
        <v>25</v>
      </c>
      <c r="X143" s="471" t="s">
        <v>229</v>
      </c>
      <c r="Y143" s="471" t="s">
        <v>43</v>
      </c>
      <c r="AA143" s="20"/>
      <c r="AD143" s="23"/>
    </row>
    <row r="144" spans="1:35" ht="30" customHeight="1" x14ac:dyDescent="0.25">
      <c r="A144" s="16"/>
      <c r="B144" s="461" t="s">
        <v>27</v>
      </c>
      <c r="C144" s="444">
        <v>839</v>
      </c>
      <c r="D144" s="454">
        <v>9303800136.2299995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13" t="s">
        <v>112</v>
      </c>
      <c r="X144">
        <v>764</v>
      </c>
      <c r="Y144" s="480">
        <v>11204814169.540001</v>
      </c>
      <c r="AA144" s="20"/>
      <c r="AD144" s="23"/>
    </row>
    <row r="145" spans="1:30" ht="30" customHeight="1" x14ac:dyDescent="0.25">
      <c r="A145" s="16"/>
      <c r="B145" s="461" t="s">
        <v>176</v>
      </c>
      <c r="C145" s="444">
        <v>0</v>
      </c>
      <c r="D145" s="454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13" t="s">
        <v>301</v>
      </c>
      <c r="X145" s="481">
        <v>6</v>
      </c>
      <c r="Y145" s="482">
        <v>74998952.870000005</v>
      </c>
      <c r="AA145" s="20"/>
      <c r="AD145" s="23"/>
    </row>
    <row r="146" spans="1:30" ht="15" customHeight="1" x14ac:dyDescent="0.2">
      <c r="A146" s="16"/>
      <c r="B146" s="495" t="s">
        <v>6</v>
      </c>
      <c r="C146" s="460">
        <f>SUM(C142:C145)</f>
        <v>2287</v>
      </c>
      <c r="D146" s="498">
        <f>SUM(D142:D145)</f>
        <v>27771883965.970001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8" t="s">
        <v>111</v>
      </c>
      <c r="X146" s="483">
        <v>465</v>
      </c>
      <c r="Y146" s="484">
        <v>5565042176</v>
      </c>
      <c r="AA146" s="20"/>
      <c r="AD146" s="23"/>
    </row>
    <row r="147" spans="1:30" ht="15" customHeight="1" x14ac:dyDescent="0.2">
      <c r="A147" s="16"/>
      <c r="B147" s="625" t="s">
        <v>315</v>
      </c>
      <c r="C147" s="462"/>
      <c r="D147" s="462"/>
      <c r="E147" s="463"/>
      <c r="H147" s="13"/>
      <c r="I147" s="13"/>
      <c r="J147" s="13"/>
      <c r="W147" s="196"/>
      <c r="X147" s="286" t="s">
        <v>6</v>
      </c>
      <c r="Y147" s="289">
        <f>SUM(X144:X146)</f>
        <v>1235</v>
      </c>
      <c r="Z147" s="290">
        <f>SUM(Y144:Y146)</f>
        <v>16844855298.410002</v>
      </c>
    </row>
    <row r="148" spans="1:30" ht="48" customHeight="1" x14ac:dyDescent="0.2">
      <c r="A148" s="16"/>
      <c r="B148" s="694" t="s">
        <v>175</v>
      </c>
      <c r="C148" s="694"/>
      <c r="D148" s="694"/>
      <c r="E148" s="691"/>
      <c r="H148" s="13"/>
      <c r="I148" s="13"/>
      <c r="J148" s="13"/>
      <c r="Z148" s="186"/>
      <c r="AC148" s="17"/>
    </row>
    <row r="149" spans="1:30" ht="29.1" customHeight="1" x14ac:dyDescent="0.2">
      <c r="A149" s="16"/>
      <c r="B149" s="691"/>
      <c r="C149" s="691"/>
      <c r="D149" s="691"/>
      <c r="E149" s="691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">
      <c r="A150" s="16"/>
      <c r="B150" s="691"/>
      <c r="C150" s="691"/>
      <c r="D150" s="691"/>
      <c r="E150" s="691"/>
      <c r="H150" s="13"/>
      <c r="I150" s="13"/>
      <c r="J150" s="13"/>
      <c r="AC150" s="17"/>
    </row>
    <row r="151" spans="1:30" ht="18" customHeight="1" x14ac:dyDescent="0.2">
      <c r="A151" s="16"/>
      <c r="E151" s="516"/>
      <c r="H151" s="13"/>
      <c r="I151" s="13"/>
      <c r="J151" s="13"/>
      <c r="AC151" s="17"/>
    </row>
    <row r="152" spans="1:30" ht="18" customHeight="1" x14ac:dyDescent="0.2">
      <c r="A152" s="16"/>
      <c r="B152" s="517"/>
      <c r="C152" s="518"/>
      <c r="D152" s="518"/>
      <c r="E152" s="450"/>
      <c r="I152" s="70"/>
      <c r="J152" s="68"/>
      <c r="AC152" s="17"/>
    </row>
    <row r="153" spans="1:30" ht="18" customHeight="1" x14ac:dyDescent="0.2">
      <c r="A153" s="16"/>
      <c r="B153" s="517"/>
      <c r="C153" s="461"/>
      <c r="D153" s="461"/>
      <c r="E153" s="450"/>
      <c r="I153" s="70"/>
      <c r="J153" s="68"/>
      <c r="AC153" s="17"/>
    </row>
    <row r="154" spans="1:30" ht="18" customHeight="1" x14ac:dyDescent="0.2">
      <c r="A154" s="16"/>
      <c r="B154" s="517"/>
      <c r="C154" s="461"/>
      <c r="D154" s="461"/>
      <c r="E154" s="450"/>
      <c r="I154" s="70"/>
      <c r="J154" s="68"/>
      <c r="AC154" s="17"/>
    </row>
    <row r="155" spans="1:30" ht="18" customHeight="1" x14ac:dyDescent="0.2">
      <c r="A155" s="16"/>
      <c r="B155" s="517"/>
      <c r="C155" s="461"/>
      <c r="D155" s="461"/>
      <c r="E155" s="516"/>
      <c r="I155" s="70"/>
      <c r="J155" s="13"/>
      <c r="AC155" s="17"/>
    </row>
    <row r="156" spans="1:30" ht="26.25" customHeight="1" x14ac:dyDescent="0.2">
      <c r="A156" s="27"/>
      <c r="B156" s="692" t="s">
        <v>200</v>
      </c>
      <c r="C156" s="692"/>
      <c r="D156" s="692"/>
      <c r="E156" s="685"/>
      <c r="J156" s="13"/>
      <c r="W156" s="206"/>
      <c r="X156" s="207"/>
      <c r="Y156" s="208"/>
      <c r="Z156" s="186"/>
    </row>
    <row r="157" spans="1:30" ht="15" customHeight="1" x14ac:dyDescent="0.2">
      <c r="A157" s="16"/>
      <c r="E157" s="519"/>
      <c r="J157" s="13"/>
      <c r="W157" s="206"/>
      <c r="X157" s="319" t="s">
        <v>57</v>
      </c>
      <c r="Y157" s="320" t="s">
        <v>58</v>
      </c>
      <c r="Z157" s="321" t="s">
        <v>43</v>
      </c>
    </row>
    <row r="158" spans="1:30" ht="15" customHeight="1" x14ac:dyDescent="0.2">
      <c r="A158" s="27"/>
      <c r="B158" s="520" t="s">
        <v>137</v>
      </c>
      <c r="C158" s="521" t="s">
        <v>3</v>
      </c>
      <c r="D158" s="489" t="s">
        <v>113</v>
      </c>
      <c r="G158" s="20"/>
      <c r="H158" s="20"/>
      <c r="I158" s="13"/>
      <c r="L158" s="23"/>
      <c r="M158" s="20"/>
      <c r="P158" s="23"/>
      <c r="V158" s="189">
        <f>+C159/C163</f>
        <v>0.55006558810669004</v>
      </c>
      <c r="W158" s="380" t="s">
        <v>234</v>
      </c>
      <c r="X158">
        <v>4205</v>
      </c>
      <c r="Y158">
        <v>41040635403.040062</v>
      </c>
      <c r="AA158" s="20"/>
    </row>
    <row r="159" spans="1:30" ht="30" customHeight="1" x14ac:dyDescent="0.2">
      <c r="A159" s="16"/>
      <c r="B159" s="522" t="s">
        <v>133</v>
      </c>
      <c r="C159" s="444">
        <v>1258</v>
      </c>
      <c r="D159" s="454">
        <v>14338140980.659985</v>
      </c>
      <c r="G159" s="20"/>
      <c r="H159" s="20"/>
      <c r="I159" s="13"/>
      <c r="L159" s="23"/>
      <c r="M159" s="20"/>
      <c r="P159" s="23"/>
      <c r="V159" s="189">
        <f>+C160/C163</f>
        <v>0.38434630520332314</v>
      </c>
      <c r="W159" s="380" t="s">
        <v>235</v>
      </c>
      <c r="X159">
        <v>2906</v>
      </c>
      <c r="Y159">
        <v>29054598095.700005</v>
      </c>
      <c r="AA159" s="20"/>
    </row>
    <row r="160" spans="1:30" s="37" customFormat="1" ht="30" customHeight="1" x14ac:dyDescent="0.2">
      <c r="A160" s="35"/>
      <c r="B160" s="522" t="s">
        <v>134</v>
      </c>
      <c r="C160" s="444">
        <v>879</v>
      </c>
      <c r="D160" s="454">
        <v>11428071385.649996</v>
      </c>
      <c r="E160" s="444"/>
      <c r="L160" s="45"/>
      <c r="P160" s="45"/>
      <c r="Q160" s="45"/>
      <c r="R160" s="45"/>
      <c r="S160" s="45"/>
      <c r="T160" s="45"/>
      <c r="U160" s="45"/>
      <c r="V160" s="189">
        <f>+C161/C163</f>
        <v>6.558810668998688E-2</v>
      </c>
      <c r="W160" s="380" t="s">
        <v>236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">
      <c r="A161" s="35"/>
      <c r="B161" s="522" t="s">
        <v>132</v>
      </c>
      <c r="C161" s="444">
        <v>150</v>
      </c>
      <c r="D161" s="454">
        <v>2005671599.6599998</v>
      </c>
      <c r="E161" s="444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177</v>
      </c>
      <c r="X161" s="327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">
      <c r="A162" s="35"/>
      <c r="B162" s="522" t="s">
        <v>177</v>
      </c>
      <c r="C162" s="444">
        <f>+X161</f>
        <v>0</v>
      </c>
      <c r="D162" s="454">
        <f>Y161</f>
        <v>0</v>
      </c>
      <c r="E162" s="444"/>
      <c r="L162" s="45"/>
      <c r="P162" s="45"/>
      <c r="Q162" s="45"/>
      <c r="R162" s="45"/>
      <c r="S162" s="45"/>
      <c r="T162" s="45"/>
      <c r="U162" s="45"/>
      <c r="V162" s="212">
        <f>SUM(V158:V161)</f>
        <v>1</v>
      </c>
      <c r="W162" s="324" t="s">
        <v>6</v>
      </c>
      <c r="X162" s="325">
        <f>SUM(X158:X161)</f>
        <v>7808</v>
      </c>
      <c r="Y162" s="326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">
      <c r="A163" s="35"/>
      <c r="B163" s="523" t="s">
        <v>6</v>
      </c>
      <c r="C163" s="524">
        <f>SUM(C159:C162)</f>
        <v>2287</v>
      </c>
      <c r="D163" s="498">
        <f>SUM(D159:D162)</f>
        <v>27771883965.969982</v>
      </c>
      <c r="E163" s="444"/>
      <c r="L163" s="45"/>
      <c r="P163" s="111"/>
      <c r="Q163" s="111"/>
      <c r="R163" s="111"/>
      <c r="S163" s="111"/>
      <c r="T163" s="111"/>
      <c r="U163" s="111"/>
      <c r="V163" s="213">
        <f>+D163-D303</f>
        <v>27771871408.838982</v>
      </c>
      <c r="W163" s="322"/>
      <c r="X163" s="323"/>
      <c r="Y163" s="318"/>
      <c r="Z163" s="166"/>
      <c r="AA163" s="20"/>
      <c r="AB163" s="20"/>
      <c r="AC163" s="20"/>
    </row>
    <row r="164" spans="1:33" ht="15" customHeight="1" x14ac:dyDescent="0.2">
      <c r="A164" s="16"/>
      <c r="C164" s="525"/>
      <c r="D164" s="525"/>
      <c r="E164" s="525"/>
      <c r="F164" s="52"/>
      <c r="G164" s="20"/>
      <c r="H164" s="20"/>
      <c r="J164" s="13"/>
      <c r="X164" s="207"/>
      <c r="Y164" s="208"/>
      <c r="Z164" s="186"/>
    </row>
    <row r="165" spans="1:33" ht="15" customHeight="1" x14ac:dyDescent="0.2">
      <c r="A165" s="16"/>
      <c r="B165" s="525"/>
      <c r="C165" s="525"/>
      <c r="D165" s="525"/>
      <c r="E165" s="525"/>
      <c r="F165" s="52"/>
      <c r="G165" s="20"/>
      <c r="H165" s="20"/>
      <c r="J165" s="13"/>
      <c r="W165" s="206"/>
      <c r="X165" s="207"/>
      <c r="Y165" s="208"/>
      <c r="Z165" s="186"/>
    </row>
    <row r="166" spans="1:33" s="313" customFormat="1" ht="25.5" customHeight="1" x14ac:dyDescent="0.2">
      <c r="A166" s="311"/>
      <c r="B166" s="695" t="s">
        <v>314</v>
      </c>
      <c r="C166" s="695"/>
      <c r="D166" s="695"/>
      <c r="E166" s="691"/>
      <c r="F166" s="312"/>
      <c r="G166" s="312"/>
      <c r="H166" s="312"/>
      <c r="I166" s="312"/>
      <c r="J166" s="312"/>
      <c r="M166" s="314"/>
      <c r="Q166" s="314"/>
      <c r="R166" s="314"/>
      <c r="S166" s="314"/>
      <c r="T166" s="314"/>
      <c r="U166" s="314"/>
      <c r="V166" s="314"/>
      <c r="W166" s="315"/>
      <c r="X166" s="309"/>
      <c r="Y166" s="309"/>
      <c r="Z166" s="309"/>
      <c r="AA166" s="309"/>
    </row>
    <row r="167" spans="1:33" s="13" customFormat="1" ht="54" customHeight="1" x14ac:dyDescent="0.2">
      <c r="A167" s="306"/>
      <c r="B167" s="694" t="s">
        <v>175</v>
      </c>
      <c r="C167" s="694"/>
      <c r="D167" s="694"/>
      <c r="E167" s="691"/>
      <c r="F167" s="185"/>
      <c r="G167" s="185"/>
      <c r="H167" s="185"/>
      <c r="I167" s="185"/>
      <c r="J167" s="185"/>
      <c r="K167" s="185"/>
      <c r="L167" s="185"/>
      <c r="M167" s="333"/>
      <c r="Q167" s="307"/>
      <c r="R167" s="307"/>
      <c r="S167" s="307"/>
      <c r="T167" s="307"/>
      <c r="U167" s="307"/>
      <c r="V167" s="307"/>
      <c r="W167" s="308"/>
      <c r="X167" s="310"/>
      <c r="Y167" s="310"/>
      <c r="Z167" s="317"/>
      <c r="AA167" s="310"/>
    </row>
    <row r="168" spans="1:33" ht="23.25" customHeight="1" x14ac:dyDescent="0.2">
      <c r="A168" s="16"/>
      <c r="B168" s="525"/>
      <c r="C168" s="525"/>
      <c r="D168" s="525"/>
      <c r="E168" s="525"/>
      <c r="F168" s="316"/>
      <c r="G168" s="52"/>
      <c r="H168" s="185"/>
      <c r="I168" s="185"/>
      <c r="J168" s="185"/>
      <c r="K168" s="185"/>
      <c r="L168" s="185"/>
      <c r="M168" s="333"/>
      <c r="W168" s="206"/>
      <c r="X168" s="179"/>
      <c r="Y168" s="179"/>
      <c r="Z168" s="214"/>
    </row>
    <row r="169" spans="1:33" ht="26.25" customHeight="1" x14ac:dyDescent="0.2">
      <c r="A169" s="27"/>
      <c r="B169" s="706" t="s">
        <v>201</v>
      </c>
      <c r="C169" s="706"/>
      <c r="D169" s="706"/>
      <c r="E169" s="706"/>
      <c r="J169" s="15"/>
      <c r="W169" s="206"/>
      <c r="X169" s="215"/>
      <c r="Y169" s="215"/>
      <c r="Z169" s="215"/>
    </row>
    <row r="170" spans="1:33" ht="15" customHeight="1" x14ac:dyDescent="0.2">
      <c r="A170" s="16"/>
      <c r="E170" s="519"/>
      <c r="J170" s="15"/>
      <c r="W170" s="206"/>
      <c r="X170" s="215"/>
      <c r="Y170" s="215"/>
      <c r="Z170" s="215"/>
    </row>
    <row r="171" spans="1:33" ht="32.25" customHeight="1" x14ac:dyDescent="0.2">
      <c r="A171" s="16"/>
      <c r="B171" s="328" t="s">
        <v>153</v>
      </c>
      <c r="C171" s="740" t="s">
        <v>133</v>
      </c>
      <c r="D171" s="741"/>
      <c r="E171" s="740" t="s">
        <v>134</v>
      </c>
      <c r="F171" s="742"/>
      <c r="G171" s="740" t="s">
        <v>132</v>
      </c>
      <c r="H171" s="742"/>
      <c r="I171" s="740" t="s">
        <v>136</v>
      </c>
      <c r="J171" s="742"/>
      <c r="K171" s="740" t="s">
        <v>6</v>
      </c>
      <c r="L171" s="742"/>
      <c r="M171" s="30"/>
      <c r="W171" s="216"/>
      <c r="X171" s="732"/>
      <c r="Y171" s="732"/>
      <c r="Z171" s="732"/>
      <c r="AA171" s="732"/>
      <c r="AB171" s="730"/>
      <c r="AC171" s="730"/>
      <c r="AD171" s="730"/>
      <c r="AE171" s="730"/>
      <c r="AF171" s="731"/>
      <c r="AG171" s="731"/>
    </row>
    <row r="172" spans="1:33" ht="15" customHeight="1" x14ac:dyDescent="0.2">
      <c r="A172" s="16"/>
      <c r="B172" s="526" t="s">
        <v>19</v>
      </c>
      <c r="C172" s="526" t="s">
        <v>58</v>
      </c>
      <c r="D172" s="527" t="s">
        <v>43</v>
      </c>
      <c r="E172" s="526" t="s">
        <v>58</v>
      </c>
      <c r="F172" s="330" t="s">
        <v>43</v>
      </c>
      <c r="G172" s="329" t="s">
        <v>58</v>
      </c>
      <c r="H172" s="330" t="s">
        <v>43</v>
      </c>
      <c r="I172" s="329" t="s">
        <v>58</v>
      </c>
      <c r="J172" s="330" t="s">
        <v>43</v>
      </c>
      <c r="K172" s="331" t="s">
        <v>58</v>
      </c>
      <c r="L172" s="334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">
      <c r="A173" s="42"/>
      <c r="B173" s="528" t="s">
        <v>154</v>
      </c>
      <c r="C173" s="529">
        <v>33</v>
      </c>
      <c r="D173" s="530">
        <v>267.36</v>
      </c>
      <c r="E173" s="531">
        <v>61</v>
      </c>
      <c r="F173" s="153">
        <v>499.12900000000002</v>
      </c>
      <c r="G173" s="152">
        <v>16</v>
      </c>
      <c r="H173" s="153">
        <v>131.74600000000001</v>
      </c>
      <c r="I173" s="152">
        <v>0</v>
      </c>
      <c r="J173" s="154">
        <v>0</v>
      </c>
      <c r="K173" s="152">
        <v>110</v>
      </c>
      <c r="L173" s="153">
        <v>898.23500000000001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">
      <c r="A174" s="42"/>
      <c r="B174" s="528" t="s">
        <v>155</v>
      </c>
      <c r="C174" s="529">
        <v>337</v>
      </c>
      <c r="D174" s="530">
        <v>5858.9566522099958</v>
      </c>
      <c r="E174" s="531">
        <v>277</v>
      </c>
      <c r="F174" s="153">
        <v>6065.823783660001</v>
      </c>
      <c r="G174" s="152">
        <v>29</v>
      </c>
      <c r="H174" s="153">
        <v>641.93368022999994</v>
      </c>
      <c r="I174" s="152">
        <v>0</v>
      </c>
      <c r="J174" s="154">
        <v>0</v>
      </c>
      <c r="K174" s="152">
        <v>643</v>
      </c>
      <c r="L174" s="153">
        <v>12566.714116099998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45" x14ac:dyDescent="0.2">
      <c r="A175" s="42"/>
      <c r="B175" s="528" t="s">
        <v>216</v>
      </c>
      <c r="C175" s="529">
        <v>4</v>
      </c>
      <c r="D175" s="530">
        <v>100.97838833</v>
      </c>
      <c r="E175" s="531">
        <v>1</v>
      </c>
      <c r="F175" s="153">
        <v>24.44878074</v>
      </c>
      <c r="G175" s="152">
        <v>1</v>
      </c>
      <c r="H175" s="153">
        <v>26.950926989999999</v>
      </c>
      <c r="I175" s="152">
        <v>0</v>
      </c>
      <c r="J175" s="154">
        <v>0</v>
      </c>
      <c r="K175" s="152">
        <v>6</v>
      </c>
      <c r="L175" s="153">
        <v>152.37809606000002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">
      <c r="A176" s="42"/>
      <c r="B176" s="528" t="s">
        <v>156</v>
      </c>
      <c r="C176" s="529">
        <v>57</v>
      </c>
      <c r="D176" s="530">
        <v>498.32633917999999</v>
      </c>
      <c r="E176" s="531">
        <v>38</v>
      </c>
      <c r="F176" s="153">
        <v>321.91210785000004</v>
      </c>
      <c r="G176" s="152">
        <v>0</v>
      </c>
      <c r="H176" s="153">
        <v>0</v>
      </c>
      <c r="I176" s="152">
        <v>0</v>
      </c>
      <c r="J176" s="154">
        <v>0</v>
      </c>
      <c r="K176" s="152">
        <v>95</v>
      </c>
      <c r="L176" s="153">
        <v>820.23844703000009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">
      <c r="A177" s="42"/>
      <c r="B177" s="528" t="s">
        <v>157</v>
      </c>
      <c r="C177" s="529">
        <v>802</v>
      </c>
      <c r="D177" s="530">
        <v>7355.8746009400011</v>
      </c>
      <c r="E177" s="531">
        <v>489</v>
      </c>
      <c r="F177" s="153">
        <v>4394.6477133999997</v>
      </c>
      <c r="G177" s="152">
        <v>103</v>
      </c>
      <c r="H177" s="153">
        <v>1196.5609924400001</v>
      </c>
      <c r="I177" s="152">
        <v>0</v>
      </c>
      <c r="J177" s="154">
        <v>0</v>
      </c>
      <c r="K177" s="152">
        <v>1394</v>
      </c>
      <c r="L177" s="153">
        <v>12947.083306779999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30" x14ac:dyDescent="0.2">
      <c r="A178" s="42"/>
      <c r="B178" s="528" t="s">
        <v>158</v>
      </c>
      <c r="C178" s="529">
        <v>7</v>
      </c>
      <c r="D178" s="530">
        <v>67.84</v>
      </c>
      <c r="E178" s="531">
        <v>5</v>
      </c>
      <c r="F178" s="153">
        <v>46.639000000000003</v>
      </c>
      <c r="G178" s="152">
        <v>0</v>
      </c>
      <c r="H178" s="153">
        <v>0</v>
      </c>
      <c r="I178" s="152">
        <v>0</v>
      </c>
      <c r="J178" s="154">
        <v>0</v>
      </c>
      <c r="K178" s="152">
        <v>12</v>
      </c>
      <c r="L178" s="153">
        <v>114.47900000000001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30" x14ac:dyDescent="0.2">
      <c r="A179" s="42"/>
      <c r="B179" s="528" t="s">
        <v>159</v>
      </c>
      <c r="C179" s="529">
        <v>18</v>
      </c>
      <c r="D179" s="530">
        <v>188.80500000000001</v>
      </c>
      <c r="E179" s="529">
        <v>8</v>
      </c>
      <c r="F179" s="153">
        <v>75.471000000000004</v>
      </c>
      <c r="G179" s="152">
        <v>1</v>
      </c>
      <c r="H179" s="151">
        <v>8.48</v>
      </c>
      <c r="I179" s="152">
        <v>0</v>
      </c>
      <c r="J179" s="154">
        <v>0</v>
      </c>
      <c r="K179" s="152">
        <v>27</v>
      </c>
      <c r="L179" s="153">
        <v>272.75600000000003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ht="30" x14ac:dyDescent="0.2">
      <c r="A180" s="42"/>
      <c r="B180" s="528" t="s">
        <v>238</v>
      </c>
      <c r="C180" s="532">
        <v>0</v>
      </c>
      <c r="D180" s="533">
        <v>0</v>
      </c>
      <c r="E180" s="532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">
      <c r="A181" s="42"/>
      <c r="B181" s="528" t="s">
        <v>217</v>
      </c>
      <c r="C181" s="531">
        <v>0</v>
      </c>
      <c r="D181" s="534">
        <v>0</v>
      </c>
      <c r="E181" s="531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">
      <c r="A182" s="42"/>
      <c r="B182" s="535" t="s">
        <v>298</v>
      </c>
      <c r="C182" s="536">
        <v>1258</v>
      </c>
      <c r="D182" s="537">
        <v>14338.140980659997</v>
      </c>
      <c r="E182" s="536">
        <v>879</v>
      </c>
      <c r="F182" s="127">
        <v>11428.071385649999</v>
      </c>
      <c r="G182" s="126">
        <v>150</v>
      </c>
      <c r="H182" s="127">
        <v>2005.6715996600001</v>
      </c>
      <c r="I182" s="126">
        <v>0</v>
      </c>
      <c r="J182" s="128">
        <v>0</v>
      </c>
      <c r="K182" s="161">
        <v>2287</v>
      </c>
      <c r="L182" s="128">
        <v>27771.883965969999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">
      <c r="A183" s="16"/>
      <c r="C183" s="461"/>
      <c r="D183" s="461"/>
      <c r="E183" s="516"/>
      <c r="I183" s="70"/>
      <c r="J183" s="68"/>
      <c r="AC183" s="17"/>
    </row>
    <row r="184" spans="1:33" ht="18" customHeight="1" x14ac:dyDescent="0.2">
      <c r="A184" s="16"/>
      <c r="B184" s="517"/>
      <c r="C184" s="436"/>
      <c r="D184" s="436"/>
      <c r="E184" s="516"/>
      <c r="F184" s="73"/>
      <c r="H184" s="125"/>
      <c r="I184" s="70"/>
      <c r="J184" s="68"/>
      <c r="L184" s="476"/>
      <c r="AC184" s="17"/>
      <c r="AF184" s="73"/>
    </row>
    <row r="185" spans="1:33" ht="26.25" customHeight="1" x14ac:dyDescent="0.2">
      <c r="A185" s="27"/>
      <c r="B185" s="706" t="s">
        <v>218</v>
      </c>
      <c r="C185" s="706"/>
      <c r="D185" s="706"/>
      <c r="E185" s="706"/>
      <c r="F185" s="451" t="s">
        <v>331</v>
      </c>
      <c r="G185" s="451"/>
      <c r="H185" s="451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51"/>
      <c r="C186" s="452"/>
      <c r="D186" s="452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38" t="s">
        <v>28</v>
      </c>
      <c r="C187" s="539" t="s">
        <v>3</v>
      </c>
      <c r="D187" s="540" t="s">
        <v>113</v>
      </c>
      <c r="F187" s="164" t="s">
        <v>28</v>
      </c>
      <c r="G187" s="36" t="s">
        <v>192</v>
      </c>
      <c r="H187" s="163" t="s">
        <v>193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ht="20.45" customHeight="1" x14ac:dyDescent="0.2">
      <c r="A188" s="16"/>
      <c r="B188" s="461" t="s">
        <v>59</v>
      </c>
      <c r="C188" s="444">
        <v>0</v>
      </c>
      <c r="D188" s="454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ht="21" customHeight="1" x14ac:dyDescent="0.2">
      <c r="A189" s="16"/>
      <c r="B189" s="461" t="s">
        <v>32</v>
      </c>
      <c r="C189" s="444">
        <v>0</v>
      </c>
      <c r="D189" s="454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6"/>
      <c r="W189" s="171"/>
      <c r="AA189" s="20"/>
      <c r="AB189" s="17"/>
    </row>
    <row r="190" spans="1:33" ht="21" customHeight="1" x14ac:dyDescent="0.2">
      <c r="A190" s="16"/>
      <c r="B190" s="461" t="s">
        <v>33</v>
      </c>
      <c r="C190" s="444">
        <v>0</v>
      </c>
      <c r="D190" s="454">
        <v>0</v>
      </c>
      <c r="F190" s="38" t="s">
        <v>33</v>
      </c>
      <c r="G190" s="37">
        <v>16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t="21" hidden="1" customHeight="1" x14ac:dyDescent="0.2">
      <c r="A191" s="16"/>
      <c r="B191" s="461" t="s">
        <v>34</v>
      </c>
      <c r="C191" s="444"/>
      <c r="D191" s="454"/>
      <c r="F191" s="38" t="s">
        <v>34</v>
      </c>
      <c r="G191" s="37"/>
      <c r="H191" s="37"/>
      <c r="I191" s="41"/>
      <c r="L191" s="23"/>
      <c r="M191" s="20"/>
      <c r="P191" s="23"/>
      <c r="V191" s="186"/>
      <c r="W191" s="171"/>
      <c r="AA191" s="20"/>
      <c r="AB191" s="17"/>
    </row>
    <row r="192" spans="1:33" ht="21" hidden="1" customHeight="1" x14ac:dyDescent="0.2">
      <c r="A192" s="16"/>
      <c r="B192" s="461" t="s">
        <v>35</v>
      </c>
      <c r="C192" s="444"/>
      <c r="D192" s="454"/>
      <c r="F192" s="38" t="s">
        <v>35</v>
      </c>
      <c r="G192" s="37"/>
      <c r="H192" s="37"/>
      <c r="I192" s="41"/>
      <c r="L192" s="23"/>
      <c r="M192" s="20"/>
      <c r="P192" s="23"/>
      <c r="V192" s="186"/>
      <c r="W192" s="171"/>
      <c r="AA192" s="20"/>
      <c r="AB192" s="17"/>
    </row>
    <row r="193" spans="1:40" ht="21" hidden="1" customHeight="1" x14ac:dyDescent="0.2">
      <c r="A193" s="16"/>
      <c r="B193" s="461" t="s">
        <v>31</v>
      </c>
      <c r="C193" s="444"/>
      <c r="D193" s="454"/>
      <c r="F193" s="38" t="s">
        <v>31</v>
      </c>
      <c r="G193" s="37"/>
      <c r="H193" s="37"/>
      <c r="I193" s="41"/>
      <c r="L193" s="23"/>
      <c r="M193" s="20"/>
      <c r="P193" s="23"/>
      <c r="V193" s="186"/>
      <c r="W193" s="171"/>
      <c r="AA193" s="20"/>
      <c r="AB193" s="17"/>
    </row>
    <row r="194" spans="1:40" ht="17.45" hidden="1" customHeight="1" x14ac:dyDescent="0.2">
      <c r="A194" s="16"/>
      <c r="B194" s="461" t="s">
        <v>36</v>
      </c>
      <c r="C194" s="444"/>
      <c r="D194" s="454"/>
      <c r="F194" s="38" t="s">
        <v>36</v>
      </c>
      <c r="G194" s="37"/>
      <c r="H194" s="37"/>
      <c r="I194" s="41"/>
      <c r="L194" s="23"/>
      <c r="M194" s="20"/>
      <c r="P194" s="23"/>
      <c r="V194" s="186"/>
      <c r="W194" s="171"/>
      <c r="AA194" s="20"/>
      <c r="AB194" s="17"/>
    </row>
    <row r="195" spans="1:40" ht="21" hidden="1" customHeight="1" x14ac:dyDescent="0.25">
      <c r="A195" s="16"/>
      <c r="B195" s="461" t="s">
        <v>37</v>
      </c>
      <c r="C195" s="444"/>
      <c r="D195" s="454"/>
      <c r="F195" s="38" t="s">
        <v>37</v>
      </c>
      <c r="G195" s="37"/>
      <c r="H195" s="37"/>
      <c r="I195" s="41"/>
      <c r="L195" s="23"/>
      <c r="M195" s="20"/>
      <c r="P195" s="23"/>
      <c r="V195" s="186"/>
      <c r="W195" s="414"/>
      <c r="X195" s="414"/>
      <c r="Y195" s="414"/>
      <c r="AA195" s="20"/>
      <c r="AB195" s="17"/>
    </row>
    <row r="196" spans="1:40" ht="21" hidden="1" customHeight="1" x14ac:dyDescent="0.25">
      <c r="A196" s="16"/>
      <c r="B196" s="461" t="s">
        <v>41</v>
      </c>
      <c r="C196" s="541"/>
      <c r="D196" s="522"/>
      <c r="F196" s="38" t="s">
        <v>41</v>
      </c>
      <c r="G196" s="37"/>
      <c r="H196" s="37"/>
      <c r="I196" s="41"/>
      <c r="L196" s="23"/>
      <c r="M196" s="20"/>
      <c r="P196" s="23"/>
      <c r="V196" s="186"/>
      <c r="W196" s="415"/>
      <c r="X196" s="416"/>
      <c r="Y196" s="416"/>
      <c r="AA196" s="20"/>
      <c r="AB196" s="17"/>
    </row>
    <row r="197" spans="1:40" ht="21" hidden="1" customHeight="1" x14ac:dyDescent="0.2">
      <c r="A197" s="16"/>
      <c r="B197" s="461" t="s">
        <v>39</v>
      </c>
      <c r="C197" s="541"/>
      <c r="D197" s="522"/>
      <c r="F197" s="38" t="s">
        <v>39</v>
      </c>
      <c r="G197" s="37"/>
      <c r="H197" s="37"/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t="14.25" hidden="1" customHeight="1" x14ac:dyDescent="0.25">
      <c r="A198" s="16"/>
      <c r="B198" s="461" t="s">
        <v>40</v>
      </c>
      <c r="C198" s="541"/>
      <c r="D198" s="522"/>
      <c r="F198" s="38" t="s">
        <v>40</v>
      </c>
      <c r="G198" s="37"/>
      <c r="H198" s="37"/>
      <c r="I198" s="41"/>
      <c r="L198" s="23"/>
      <c r="M198" s="20"/>
      <c r="P198" s="23"/>
      <c r="V198" s="186"/>
      <c r="W198" s="415"/>
      <c r="X198" s="416"/>
      <c r="Y198" s="416"/>
      <c r="AA198" s="20"/>
      <c r="AB198" s="17"/>
    </row>
    <row r="199" spans="1:40" ht="14.25" hidden="1" customHeight="1" x14ac:dyDescent="0.25">
      <c r="A199" s="16"/>
      <c r="B199" s="461" t="s">
        <v>60</v>
      </c>
      <c r="C199" s="541"/>
      <c r="D199" s="522"/>
      <c r="F199" s="38" t="s">
        <v>60</v>
      </c>
      <c r="G199" s="37"/>
      <c r="H199" s="37"/>
      <c r="I199" s="41"/>
      <c r="L199" s="24"/>
      <c r="M199" s="20"/>
      <c r="P199" s="23"/>
      <c r="V199" s="186"/>
      <c r="W199" s="415"/>
      <c r="X199" s="416"/>
      <c r="Y199" s="416"/>
      <c r="AA199" s="20"/>
      <c r="AB199" s="17"/>
    </row>
    <row r="200" spans="1:40" ht="14.25" customHeight="1" x14ac:dyDescent="0.2">
      <c r="A200" s="16"/>
      <c r="B200" s="538" t="s">
        <v>29</v>
      </c>
      <c r="C200" s="433">
        <f>SUM(C188:C199)</f>
        <v>0</v>
      </c>
      <c r="D200" s="542">
        <f>SUM(D188:D199)</f>
        <v>0</v>
      </c>
      <c r="F200" s="164" t="s">
        <v>29</v>
      </c>
      <c r="G200" s="36">
        <f>SUM(G188:G199)</f>
        <v>39</v>
      </c>
      <c r="H200" s="36">
        <f>SUM(H188:H199)</f>
        <v>6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17"/>
      <c r="C203" s="461"/>
      <c r="D203" s="461"/>
      <c r="E203" s="516"/>
      <c r="H203" s="41"/>
      <c r="I203" s="41"/>
      <c r="J203" s="41"/>
      <c r="AC203" s="17"/>
    </row>
    <row r="204" spans="1:40" ht="18" customHeight="1" x14ac:dyDescent="0.2">
      <c r="A204" s="16"/>
      <c r="B204" s="517"/>
      <c r="C204" s="461"/>
      <c r="D204" s="461"/>
      <c r="E204" s="516"/>
      <c r="H204" s="41"/>
      <c r="I204" s="41"/>
      <c r="J204" s="41"/>
      <c r="AC204" s="17"/>
    </row>
    <row r="205" spans="1:40" ht="26.25" customHeight="1" x14ac:dyDescent="0.2">
      <c r="A205" s="27"/>
      <c r="B205" s="733" t="s">
        <v>264</v>
      </c>
      <c r="C205" s="733"/>
      <c r="D205" s="733"/>
      <c r="E205" s="733"/>
      <c r="J205" s="41"/>
      <c r="K205" s="66"/>
      <c r="L205" s="131"/>
      <c r="AC205" s="17"/>
    </row>
    <row r="206" spans="1:40" ht="18" customHeight="1" x14ac:dyDescent="0.2">
      <c r="A206" s="27"/>
      <c r="B206" s="451"/>
      <c r="C206" s="444"/>
      <c r="D206" s="444"/>
      <c r="E206" s="543"/>
      <c r="J206" s="19"/>
      <c r="X206" s="225"/>
    </row>
    <row r="207" spans="1:40" ht="15" customHeight="1" x14ac:dyDescent="0.2">
      <c r="A207" s="16"/>
      <c r="B207" s="543"/>
      <c r="C207" s="745" t="s">
        <v>164</v>
      </c>
      <c r="D207" s="746"/>
      <c r="E207" s="736" t="s">
        <v>164</v>
      </c>
      <c r="F207" s="737"/>
      <c r="G207" s="749"/>
      <c r="H207" s="750"/>
      <c r="K207" s="736" t="s">
        <v>161</v>
      </c>
      <c r="L207" s="737"/>
      <c r="M207" s="736" t="s">
        <v>161</v>
      </c>
      <c r="N207" s="737"/>
      <c r="P207" s="23"/>
      <c r="Q207" s="20"/>
      <c r="X207" s="226"/>
    </row>
    <row r="208" spans="1:40" ht="25.5" customHeight="1" x14ac:dyDescent="0.2">
      <c r="A208" s="16"/>
      <c r="B208" s="544"/>
      <c r="C208" s="743" t="s">
        <v>482</v>
      </c>
      <c r="D208" s="744"/>
      <c r="E208" s="743" t="s">
        <v>483</v>
      </c>
      <c r="F208" s="744"/>
      <c r="G208" s="747" t="s">
        <v>272</v>
      </c>
      <c r="H208" s="748"/>
      <c r="I208" s="73"/>
      <c r="K208" s="743" t="s">
        <v>482</v>
      </c>
      <c r="L208" s="744"/>
      <c r="M208" s="734" t="s">
        <v>483</v>
      </c>
      <c r="N208" s="735"/>
      <c r="O208" s="738" t="s">
        <v>272</v>
      </c>
      <c r="P208" s="739"/>
      <c r="X208" s="176"/>
      <c r="Y208" s="394"/>
      <c r="Z208" s="394"/>
      <c r="AA208" s="394"/>
      <c r="AB208" s="395"/>
      <c r="AC208" s="396"/>
      <c r="AD208" s="396"/>
      <c r="AE208" s="396"/>
      <c r="AG208" s="171"/>
      <c r="AH208" s="729" t="s">
        <v>164</v>
      </c>
      <c r="AI208" s="729"/>
      <c r="AJ208" s="729"/>
      <c r="AL208" s="729" t="s">
        <v>161</v>
      </c>
      <c r="AM208" s="729"/>
      <c r="AN208" s="729"/>
    </row>
    <row r="209" spans="1:40" ht="15" customHeight="1" x14ac:dyDescent="0.2">
      <c r="A209" s="16"/>
      <c r="B209" s="545" t="s">
        <v>160</v>
      </c>
      <c r="C209" s="546" t="s">
        <v>58</v>
      </c>
      <c r="D209" s="547" t="s">
        <v>162</v>
      </c>
      <c r="E209" s="547" t="s">
        <v>58</v>
      </c>
      <c r="F209" s="34" t="s">
        <v>162</v>
      </c>
      <c r="G209" s="383" t="s">
        <v>427</v>
      </c>
      <c r="H209" s="384" t="s">
        <v>428</v>
      </c>
      <c r="I209" s="73"/>
      <c r="J209" s="94" t="s">
        <v>160</v>
      </c>
      <c r="K209" s="168" t="s">
        <v>58</v>
      </c>
      <c r="L209" s="168" t="s">
        <v>162</v>
      </c>
      <c r="M209" s="168" t="s">
        <v>58</v>
      </c>
      <c r="N209" s="168" t="s">
        <v>162</v>
      </c>
      <c r="O209" s="383" t="s">
        <v>427</v>
      </c>
      <c r="P209" s="384" t="s">
        <v>428</v>
      </c>
      <c r="V209" s="186"/>
      <c r="W209" s="397"/>
      <c r="X209" s="398"/>
      <c r="Y209" s="398"/>
      <c r="Z209" s="398"/>
      <c r="AA209" s="395"/>
      <c r="AB209" s="399"/>
      <c r="AC209" s="399"/>
      <c r="AD209" s="399"/>
      <c r="AF209" s="227" t="s">
        <v>247</v>
      </c>
      <c r="AG209" s="345" t="s">
        <v>58</v>
      </c>
      <c r="AH209" s="228" t="s">
        <v>43</v>
      </c>
      <c r="AI209" s="228" t="s">
        <v>162</v>
      </c>
      <c r="AK209" s="345" t="s">
        <v>58</v>
      </c>
      <c r="AL209" s="228" t="s">
        <v>43</v>
      </c>
      <c r="AM209" s="228" t="s">
        <v>162</v>
      </c>
    </row>
    <row r="210" spans="1:40" ht="15" customHeight="1" x14ac:dyDescent="0.2">
      <c r="A210" s="16"/>
      <c r="B210" s="548" t="s">
        <v>146</v>
      </c>
      <c r="C210" s="618">
        <v>1460</v>
      </c>
      <c r="D210" s="162">
        <v>8.600774657534247</v>
      </c>
      <c r="E210" s="634">
        <v>1889</v>
      </c>
      <c r="F210" s="162">
        <v>7.6721498147167804</v>
      </c>
      <c r="G210" s="71">
        <f>C210-E210</f>
        <v>-429</v>
      </c>
      <c r="H210" s="431">
        <f>D210-F210</f>
        <v>0.9286248428174666</v>
      </c>
      <c r="I210" s="73"/>
      <c r="J210" s="95" t="s">
        <v>146</v>
      </c>
      <c r="K210" s="618">
        <v>1792</v>
      </c>
      <c r="L210" s="162">
        <v>8.5532661830357135</v>
      </c>
      <c r="M210" s="618">
        <v>1886</v>
      </c>
      <c r="N210" s="162">
        <v>7.6925387062566282</v>
      </c>
      <c r="O210" s="71">
        <f>K210-M210</f>
        <v>-94</v>
      </c>
      <c r="P210" s="162">
        <f>L210-N210</f>
        <v>0.86072747677908534</v>
      </c>
      <c r="V210" s="186"/>
      <c r="W210" s="400"/>
      <c r="X210" s="401"/>
      <c r="Y210" s="402"/>
      <c r="Z210" s="402"/>
      <c r="AA210" s="395"/>
      <c r="AB210" s="403"/>
      <c r="AC210" s="404"/>
      <c r="AD210" s="404"/>
      <c r="AF210" s="346" t="s">
        <v>146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">
      <c r="A211" s="16"/>
      <c r="B211" s="548" t="s">
        <v>163</v>
      </c>
      <c r="C211" s="618">
        <v>474</v>
      </c>
      <c r="D211" s="162">
        <v>24.628602789514769</v>
      </c>
      <c r="E211" s="634">
        <v>393</v>
      </c>
      <c r="F211" s="162">
        <v>17.671186835674298</v>
      </c>
      <c r="G211" s="71">
        <f>C211-E211</f>
        <v>81</v>
      </c>
      <c r="H211" s="431">
        <f>D211-F211</f>
        <v>6.9574159538404707</v>
      </c>
      <c r="I211" s="73"/>
      <c r="J211" s="95" t="s">
        <v>163</v>
      </c>
      <c r="K211" s="618">
        <v>495</v>
      </c>
      <c r="L211" s="162">
        <v>25.140264577717176</v>
      </c>
      <c r="M211" s="618">
        <v>480</v>
      </c>
      <c r="N211" s="162">
        <v>18.213092245541663</v>
      </c>
      <c r="O211" s="425">
        <f>K211-M211</f>
        <v>15</v>
      </c>
      <c r="P211" s="162">
        <f>L211-N211</f>
        <v>6.9271723321755125</v>
      </c>
      <c r="V211" s="186"/>
      <c r="W211" s="400"/>
      <c r="X211" s="401"/>
      <c r="Y211" s="402"/>
      <c r="Z211" s="402"/>
      <c r="AA211" s="395"/>
      <c r="AB211" s="403"/>
      <c r="AC211" s="404"/>
      <c r="AD211" s="404"/>
      <c r="AF211" s="229" t="s">
        <v>163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">
      <c r="A212" s="16"/>
      <c r="B212" s="549" t="s">
        <v>6</v>
      </c>
      <c r="C212" s="138">
        <f>SUM(C210:C211)</f>
        <v>1934</v>
      </c>
      <c r="D212" s="550"/>
      <c r="E212" s="635">
        <f>SUM(E210:E211)</f>
        <v>2282</v>
      </c>
      <c r="F212" s="13"/>
      <c r="G212" s="3"/>
      <c r="J212" s="39" t="s">
        <v>6</v>
      </c>
      <c r="K212" s="138">
        <f>SUM(K210:K211)</f>
        <v>2287</v>
      </c>
      <c r="L212" s="23"/>
      <c r="M212" s="138">
        <f>SUM(M210:M211)</f>
        <v>2366</v>
      </c>
      <c r="O212" s="475"/>
      <c r="P212" s="23"/>
      <c r="Q212" s="20"/>
      <c r="X212" s="405"/>
      <c r="Y212" s="406"/>
      <c r="Z212" s="407"/>
      <c r="AA212" s="176"/>
      <c r="AB212" s="395"/>
      <c r="AC212" s="408"/>
      <c r="AD212" s="409"/>
      <c r="AE212" s="395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">
      <c r="A213" s="16"/>
      <c r="B213" s="551"/>
      <c r="C213" s="550"/>
      <c r="D213" s="550"/>
      <c r="E213" s="516"/>
      <c r="F213" s="156"/>
      <c r="G213" s="617"/>
      <c r="I213" s="156"/>
      <c r="J213" s="11"/>
      <c r="K213" s="156"/>
      <c r="L213" s="157"/>
      <c r="X213" s="176"/>
      <c r="Y213" s="176"/>
      <c r="Z213" s="176"/>
      <c r="AA213" s="176"/>
      <c r="AB213" s="395"/>
      <c r="AC213" s="410"/>
      <c r="AD213" s="411"/>
      <c r="AE213" s="395"/>
    </row>
    <row r="214" spans="1:40" ht="18" customHeight="1" x14ac:dyDescent="0.2">
      <c r="A214" s="16"/>
      <c r="B214" s="517"/>
      <c r="C214" s="461"/>
      <c r="D214" s="609"/>
      <c r="E214" s="552"/>
      <c r="I214" s="385"/>
      <c r="J214" s="68"/>
      <c r="L214" s="22"/>
      <c r="O214" s="22"/>
      <c r="P214" s="385"/>
      <c r="X214" s="176"/>
      <c r="Y214" s="176"/>
      <c r="Z214" s="176"/>
      <c r="AA214" s="176"/>
      <c r="AB214" s="395"/>
      <c r="AC214" s="410"/>
      <c r="AD214" s="411"/>
      <c r="AE214" s="395"/>
    </row>
    <row r="215" spans="1:40" ht="27.75" customHeight="1" x14ac:dyDescent="0.2">
      <c r="A215" s="27"/>
      <c r="B215" s="706" t="s">
        <v>180</v>
      </c>
      <c r="C215" s="706"/>
      <c r="D215" s="706"/>
      <c r="E215" s="706"/>
      <c r="H215" s="13"/>
      <c r="I215" s="13"/>
      <c r="J215" s="13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38" t="s">
        <v>28</v>
      </c>
      <c r="C217" s="546" t="s">
        <v>3</v>
      </c>
      <c r="D217" s="553" t="s">
        <v>113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ht="21" customHeight="1" x14ac:dyDescent="0.2">
      <c r="A218" s="16"/>
      <c r="B218" s="461" t="s">
        <v>59</v>
      </c>
      <c r="C218" s="541">
        <v>556</v>
      </c>
      <c r="D218" s="454">
        <v>5880.7096590399997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ht="21" customHeight="1" x14ac:dyDescent="0.2">
      <c r="A219" s="16"/>
      <c r="B219" s="461" t="s">
        <v>32</v>
      </c>
      <c r="C219" s="541">
        <v>679</v>
      </c>
      <c r="D219" s="454">
        <v>10964.145639369999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715"/>
      <c r="AI219" s="715"/>
    </row>
    <row r="220" spans="1:40" ht="21" customHeight="1" x14ac:dyDescent="0.2">
      <c r="A220" s="16"/>
      <c r="B220" s="461" t="s">
        <v>33</v>
      </c>
      <c r="C220" s="541">
        <v>1052</v>
      </c>
      <c r="D220" s="454">
        <v>10927.02866756</v>
      </c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t="21" hidden="1" customHeight="1" x14ac:dyDescent="0.2">
      <c r="A221" s="16"/>
      <c r="B221" s="461" t="s">
        <v>34</v>
      </c>
      <c r="C221" s="541"/>
      <c r="D221" s="454"/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t="21" hidden="1" customHeight="1" x14ac:dyDescent="0.2">
      <c r="A222" s="16"/>
      <c r="B222" s="461" t="s">
        <v>35</v>
      </c>
      <c r="C222" s="541"/>
      <c r="D222" s="454"/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715"/>
      <c r="AI222" s="715"/>
    </row>
    <row r="223" spans="1:40" ht="21" hidden="1" customHeight="1" x14ac:dyDescent="0.2">
      <c r="A223" s="16"/>
      <c r="B223" s="461" t="s">
        <v>31</v>
      </c>
      <c r="C223" s="541"/>
      <c r="D223" s="454"/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t="21" hidden="1" customHeight="1" x14ac:dyDescent="0.2">
      <c r="A224" s="16"/>
      <c r="B224" s="461" t="s">
        <v>36</v>
      </c>
      <c r="C224" s="541"/>
      <c r="D224" s="454"/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t="21" hidden="1" customHeight="1" x14ac:dyDescent="0.2">
      <c r="A225" s="16"/>
      <c r="B225" s="461" t="s">
        <v>37</v>
      </c>
      <c r="C225" s="541"/>
      <c r="D225" s="454"/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715"/>
      <c r="AI225" s="715"/>
    </row>
    <row r="226" spans="1:36" ht="21" hidden="1" customHeight="1" x14ac:dyDescent="0.2">
      <c r="A226" s="16"/>
      <c r="B226" s="461" t="s">
        <v>41</v>
      </c>
      <c r="C226" s="541"/>
      <c r="D226" s="454"/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t="21" hidden="1" customHeight="1" x14ac:dyDescent="0.2">
      <c r="A227" s="16"/>
      <c r="B227" s="461" t="s">
        <v>39</v>
      </c>
      <c r="C227" s="541"/>
      <c r="D227" s="454"/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t="21" hidden="1" customHeight="1" x14ac:dyDescent="0.2">
      <c r="A228" s="16"/>
      <c r="B228" s="461" t="s">
        <v>40</v>
      </c>
      <c r="C228" s="541"/>
      <c r="D228" s="454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715"/>
      <c r="AI228" s="715"/>
    </row>
    <row r="229" spans="1:36" ht="21" hidden="1" customHeight="1" x14ac:dyDescent="0.2">
      <c r="A229" s="16"/>
      <c r="B229" s="461" t="s">
        <v>60</v>
      </c>
      <c r="C229" s="541"/>
      <c r="D229" s="454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">
      <c r="A230" s="16"/>
      <c r="B230" s="554" t="s">
        <v>29</v>
      </c>
      <c r="C230" s="555">
        <f>SUM(C218:C229)</f>
        <v>2287</v>
      </c>
      <c r="D230" s="556">
        <f>D218+D219+D220+D221+D222+D223+D224+D225+D226+D227+D228+D229</f>
        <v>27771.883965969999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">
      <c r="A231" s="16"/>
      <c r="C231" s="464"/>
      <c r="D231" s="464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">
      <c r="A233" s="16"/>
      <c r="E233" s="557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">
      <c r="A234" s="16"/>
      <c r="C234" s="464"/>
      <c r="D234" s="464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">
      <c r="A240" s="16"/>
      <c r="B240" s="551"/>
      <c r="C240" s="558"/>
      <c r="D240" s="558"/>
      <c r="E240" s="559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">
      <c r="A241" s="27"/>
      <c r="B241" s="692" t="s">
        <v>245</v>
      </c>
      <c r="C241" s="692"/>
      <c r="D241" s="692"/>
      <c r="E241" s="692"/>
      <c r="F241" s="706"/>
      <c r="G241" s="706"/>
      <c r="H241" s="706"/>
      <c r="I241" s="13"/>
      <c r="J241" s="13"/>
      <c r="K241" s="13"/>
      <c r="L241" s="13"/>
      <c r="M241" s="307"/>
      <c r="Y241" s="241"/>
      <c r="Z241" s="208"/>
      <c r="AA241" s="207"/>
      <c r="AC241" s="17"/>
    </row>
    <row r="242" spans="1:37" ht="15.75" customHeight="1" x14ac:dyDescent="0.2">
      <c r="A242" s="16"/>
      <c r="E242" s="440"/>
      <c r="H242" s="13"/>
      <c r="I242" s="13"/>
      <c r="J242" s="13"/>
      <c r="K242" s="13"/>
      <c r="L242" s="13"/>
      <c r="M242" s="307"/>
      <c r="Y242" s="241"/>
      <c r="Z242" s="208"/>
      <c r="AA242" s="207"/>
      <c r="AC242" s="29"/>
      <c r="AE242" s="26"/>
    </row>
    <row r="243" spans="1:37" ht="30.75" customHeight="1" x14ac:dyDescent="0.2">
      <c r="A243" s="16"/>
      <c r="B243" s="560"/>
      <c r="C243" s="726" t="s">
        <v>484</v>
      </c>
      <c r="D243" s="728"/>
      <c r="E243" s="726" t="s">
        <v>485</v>
      </c>
      <c r="F243" s="728"/>
      <c r="G243" s="20"/>
      <c r="X243" s="720" t="s">
        <v>302</v>
      </c>
      <c r="Y243" s="720"/>
      <c r="Z243" s="720"/>
      <c r="AA243" s="720"/>
      <c r="AB243" s="47"/>
      <c r="AC243" s="720" t="s">
        <v>299</v>
      </c>
      <c r="AD243" s="720"/>
      <c r="AE243" s="720"/>
      <c r="AF243" s="720"/>
      <c r="AI243" s="26"/>
    </row>
    <row r="244" spans="1:37" ht="26.25" customHeight="1" x14ac:dyDescent="0.2">
      <c r="A244" s="16"/>
      <c r="B244" s="561" t="s">
        <v>160</v>
      </c>
      <c r="C244" s="643" t="s">
        <v>58</v>
      </c>
      <c r="D244" s="562" t="s">
        <v>148</v>
      </c>
      <c r="E244" s="563" t="s">
        <v>58</v>
      </c>
      <c r="F244" s="478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160</v>
      </c>
      <c r="X244" s="245" t="s">
        <v>58</v>
      </c>
      <c r="Y244" s="245" t="s">
        <v>244</v>
      </c>
      <c r="Z244" s="245" t="s">
        <v>148</v>
      </c>
      <c r="AA244" s="158"/>
      <c r="AB244" s="244" t="s">
        <v>160</v>
      </c>
      <c r="AC244" s="245" t="s">
        <v>58</v>
      </c>
      <c r="AD244" s="245" t="s">
        <v>244</v>
      </c>
      <c r="AE244" s="245" t="s">
        <v>148</v>
      </c>
      <c r="AH244" s="26"/>
    </row>
    <row r="245" spans="1:37" ht="21" customHeight="1" x14ac:dyDescent="0.2">
      <c r="A245" s="16"/>
      <c r="B245" s="564" t="s">
        <v>146</v>
      </c>
      <c r="C245" s="644">
        <v>896</v>
      </c>
      <c r="D245" s="438">
        <v>8.6166886160714284</v>
      </c>
      <c r="E245" s="541">
        <v>622</v>
      </c>
      <c r="F245" s="438">
        <v>7.8299565916398715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146</v>
      </c>
      <c r="X245" s="291">
        <v>658</v>
      </c>
      <c r="Y245" s="292">
        <v>5776.5609999999997</v>
      </c>
      <c r="Z245" s="658">
        <f>+Y245/X245</f>
        <v>8.7789680851063832</v>
      </c>
      <c r="AA245" s="46"/>
      <c r="AB245" s="246" t="s">
        <v>146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">
      <c r="A246" s="16"/>
      <c r="B246" s="565" t="s">
        <v>147</v>
      </c>
      <c r="C246" s="644">
        <v>156</v>
      </c>
      <c r="D246" s="438">
        <v>20.554331202307694</v>
      </c>
      <c r="E246" s="541">
        <v>198</v>
      </c>
      <c r="F246" s="438">
        <v>16.980103199141411</v>
      </c>
      <c r="G246" s="20"/>
      <c r="H246" s="20"/>
      <c r="L246" s="23"/>
      <c r="M246" s="20"/>
      <c r="P246" s="23"/>
      <c r="V246" s="186"/>
      <c r="W246" s="246" t="s">
        <v>147</v>
      </c>
      <c r="X246" s="473">
        <v>71</v>
      </c>
      <c r="Y246" s="474">
        <v>1355.82168581</v>
      </c>
      <c r="Z246" s="658">
        <f>+Y246/X246</f>
        <v>19.096080081830987</v>
      </c>
      <c r="AA246" s="46"/>
      <c r="AB246" s="246" t="s">
        <v>147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">
      <c r="A247" s="16"/>
      <c r="B247" s="566" t="s">
        <v>29</v>
      </c>
      <c r="C247" s="645">
        <f>SUM(C245:C246)</f>
        <v>1052</v>
      </c>
      <c r="D247" s="567"/>
      <c r="E247" s="568">
        <f>+E246+E245</f>
        <v>820</v>
      </c>
      <c r="F247" s="479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">
      <c r="A248" s="16"/>
      <c r="B248" s="569"/>
      <c r="C248" s="570"/>
      <c r="D248" s="570"/>
      <c r="E248" s="570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2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2">
      <c r="A250" s="16"/>
      <c r="E250" s="440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2">
      <c r="A251" s="16"/>
      <c r="E251" s="440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2">
      <c r="A252" s="16"/>
      <c r="E252" s="440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2">
      <c r="A253" s="16"/>
      <c r="E253" s="440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2">
      <c r="A254" s="16"/>
      <c r="E254" s="440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2">
      <c r="A255" s="16"/>
      <c r="E255" s="440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2">
      <c r="A256" s="16"/>
      <c r="E256" s="440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2">
      <c r="A257" s="16"/>
      <c r="E257" s="440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2">
      <c r="A258" s="16"/>
      <c r="E258" s="440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2">
      <c r="A259" s="16"/>
      <c r="E259" s="440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2">
      <c r="A260" s="16"/>
      <c r="E260" s="440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2">
      <c r="A261" s="16"/>
      <c r="E261" s="440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2">
      <c r="A262" s="16"/>
      <c r="E262" s="440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2">
      <c r="A263" s="16"/>
      <c r="E263" s="440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2">
      <c r="A264" s="16"/>
      <c r="E264" s="440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2">
      <c r="A265" s="16"/>
      <c r="E265" s="440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2">
      <c r="A266" s="27"/>
      <c r="B266" s="706" t="s">
        <v>278</v>
      </c>
      <c r="C266" s="706"/>
      <c r="D266" s="706"/>
      <c r="E266" s="706"/>
      <c r="F266" s="706"/>
      <c r="G266" s="706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2">
      <c r="A267" s="16"/>
      <c r="E267" s="440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2">
      <c r="A268" s="16"/>
      <c r="E268" s="440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2">
      <c r="A269" s="16"/>
      <c r="E269" s="440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2">
      <c r="A270" s="16"/>
      <c r="B270" s="507" t="s">
        <v>121</v>
      </c>
      <c r="C270" s="562" t="s">
        <v>58</v>
      </c>
      <c r="D270" s="571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121</v>
      </c>
      <c r="X270" s="245" t="s">
        <v>58</v>
      </c>
      <c r="Y270" s="245" t="s">
        <v>262</v>
      </c>
      <c r="Z270" s="245" t="s">
        <v>261</v>
      </c>
      <c r="AA270" s="20"/>
      <c r="AB270" s="17"/>
    </row>
    <row r="271" spans="1:29" s="3" customFormat="1" ht="21" customHeight="1" x14ac:dyDescent="0.2">
      <c r="A271" s="49"/>
      <c r="B271" s="444" t="s">
        <v>149</v>
      </c>
      <c r="C271" s="434">
        <f>+X271</f>
        <v>13</v>
      </c>
      <c r="D271" s="438">
        <f>+Y271</f>
        <v>19.252652374615387</v>
      </c>
      <c r="E271" s="434"/>
      <c r="L271" s="335"/>
      <c r="P271" s="100"/>
      <c r="Q271" s="100"/>
      <c r="R271" s="100"/>
      <c r="S271" s="100"/>
      <c r="T271" s="100"/>
      <c r="U271" s="100"/>
      <c r="V271" s="174"/>
      <c r="W271" s="166" t="s">
        <v>149</v>
      </c>
      <c r="X271" s="174">
        <v>13</v>
      </c>
      <c r="Y271" s="255">
        <f>(Z271/X271)/1000000</f>
        <v>19.252652374615387</v>
      </c>
      <c r="Z271" s="255">
        <v>250284480.87</v>
      </c>
      <c r="AB271" s="79"/>
    </row>
    <row r="272" spans="1:29" s="3" customFormat="1" ht="21" customHeight="1" x14ac:dyDescent="0.2">
      <c r="A272" s="49"/>
      <c r="B272" s="444" t="s">
        <v>150</v>
      </c>
      <c r="C272" s="434">
        <f>+X272</f>
        <v>115</v>
      </c>
      <c r="D272" s="438">
        <f t="shared" ref="D272:D273" si="8">+Y272</f>
        <v>21.180674520691348</v>
      </c>
      <c r="E272" s="434"/>
      <c r="L272" s="335"/>
      <c r="P272" s="100"/>
      <c r="Q272" s="100"/>
      <c r="R272" s="100"/>
      <c r="S272" s="100"/>
      <c r="T272" s="100"/>
      <c r="U272" s="100"/>
      <c r="V272" s="174"/>
      <c r="W272" s="166" t="s">
        <v>150</v>
      </c>
      <c r="X272" s="174">
        <v>115</v>
      </c>
      <c r="Y272" s="255">
        <f>(Z272/X272)/1000000</f>
        <v>21.180674520691348</v>
      </c>
      <c r="Z272" s="255">
        <v>2435777569.8795047</v>
      </c>
      <c r="AB272" s="79"/>
    </row>
    <row r="273" spans="1:29" s="3" customFormat="1" ht="21" customHeight="1" x14ac:dyDescent="0.2">
      <c r="A273" s="49"/>
      <c r="B273" s="444" t="s">
        <v>151</v>
      </c>
      <c r="C273" s="434">
        <f>+X273</f>
        <v>28</v>
      </c>
      <c r="D273" s="438">
        <f t="shared" si="8"/>
        <v>18.586200603571427</v>
      </c>
      <c r="E273" s="434"/>
      <c r="L273" s="335"/>
      <c r="P273" s="100"/>
      <c r="Q273" s="100"/>
      <c r="R273" s="100"/>
      <c r="S273" s="100"/>
      <c r="T273" s="100"/>
      <c r="U273" s="100"/>
      <c r="V273" s="256"/>
      <c r="W273" s="166" t="s">
        <v>151</v>
      </c>
      <c r="X273" s="174">
        <v>28</v>
      </c>
      <c r="Y273" s="255">
        <f>(Z273/X273)/1000000</f>
        <v>18.586200603571427</v>
      </c>
      <c r="Z273" s="255">
        <v>520413616.89999998</v>
      </c>
      <c r="AB273" s="79"/>
    </row>
    <row r="274" spans="1:29" ht="15.75" customHeight="1" x14ac:dyDescent="0.2">
      <c r="A274" s="16"/>
      <c r="B274" s="572" t="s">
        <v>29</v>
      </c>
      <c r="C274" s="435">
        <f>SUM(C271:C273)</f>
        <v>156</v>
      </c>
      <c r="D274" s="498">
        <f>SUM(D271:D273)</f>
        <v>59.019527498878162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156</v>
      </c>
      <c r="Y274" s="258"/>
      <c r="Z274" s="258">
        <f>SUM(Z271:Z273)</f>
        <v>3206475667.6495047</v>
      </c>
      <c r="AA274" s="20"/>
      <c r="AB274" s="17"/>
    </row>
    <row r="275" spans="1:29" ht="15.75" customHeight="1" x14ac:dyDescent="0.2">
      <c r="A275" s="16"/>
      <c r="E275" s="434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2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2">
      <c r="A277" s="16"/>
      <c r="E277" s="440"/>
      <c r="N277" s="20">
        <v>654</v>
      </c>
      <c r="O277" s="20">
        <f>N277*0.2</f>
        <v>130.80000000000001</v>
      </c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">
      <c r="E278" s="516"/>
      <c r="J278" s="80"/>
      <c r="Y278" s="241"/>
      <c r="Z278" s="208"/>
      <c r="AA278" s="207"/>
      <c r="AC278" s="17"/>
    </row>
    <row r="279" spans="1:29" ht="15.75" customHeight="1" x14ac:dyDescent="0.2">
      <c r="B279" s="543"/>
      <c r="C279" s="444"/>
      <c r="D279" s="444"/>
      <c r="E279" s="444"/>
      <c r="J279" s="14"/>
      <c r="W279" s="259"/>
      <c r="Y279" s="241"/>
      <c r="Z279" s="208"/>
      <c r="AA279" s="207"/>
      <c r="AC279" s="17"/>
    </row>
    <row r="280" spans="1:29" ht="15" customHeight="1" x14ac:dyDescent="0.2">
      <c r="B280" s="543"/>
      <c r="C280" s="444"/>
      <c r="D280" s="444"/>
      <c r="E280" s="444"/>
      <c r="J280" s="14"/>
      <c r="W280" s="260"/>
      <c r="Y280" s="241"/>
      <c r="Z280" s="208"/>
      <c r="AA280" s="207"/>
      <c r="AC280" s="17"/>
    </row>
    <row r="281" spans="1:29" ht="14.25" customHeight="1" x14ac:dyDescent="0.2">
      <c r="B281" s="543"/>
      <c r="C281" s="444"/>
      <c r="D281" s="444"/>
      <c r="E281" s="444"/>
      <c r="J281" s="14"/>
      <c r="W281" s="260"/>
      <c r="Y281" s="241"/>
      <c r="Z281" s="208"/>
      <c r="AA281" s="207"/>
      <c r="AC281" s="17"/>
    </row>
    <row r="282" spans="1:29" ht="15" customHeight="1" x14ac:dyDescent="0.2">
      <c r="B282" s="543"/>
      <c r="C282" s="444"/>
      <c r="D282" s="444"/>
      <c r="E282" s="444"/>
      <c r="J282" s="14"/>
      <c r="W282" s="260"/>
      <c r="Y282" s="241"/>
      <c r="Z282" s="208"/>
      <c r="AA282" s="207"/>
      <c r="AC282" s="17"/>
    </row>
    <row r="283" spans="1:29" x14ac:dyDescent="0.2">
      <c r="B283" s="543"/>
      <c r="C283" s="444"/>
      <c r="D283" s="444"/>
      <c r="E283" s="444"/>
      <c r="J283" s="14"/>
      <c r="W283" s="260"/>
      <c r="Y283" s="241"/>
      <c r="Z283" s="208"/>
      <c r="AA283" s="207"/>
      <c r="AC283" s="17"/>
    </row>
    <row r="284" spans="1:29" ht="15" customHeight="1" x14ac:dyDescent="0.2">
      <c r="B284" s="543"/>
      <c r="C284" s="541"/>
      <c r="D284" s="541"/>
      <c r="E284" s="444"/>
      <c r="J284" s="14"/>
      <c r="W284" s="260"/>
      <c r="Y284" s="241"/>
      <c r="Z284" s="208"/>
      <c r="AA284" s="207"/>
      <c r="AC284" s="17"/>
    </row>
    <row r="285" spans="1:29" ht="15" customHeight="1" x14ac:dyDescent="0.2">
      <c r="B285" s="543"/>
      <c r="C285" s="444"/>
      <c r="D285" s="444"/>
      <c r="E285" s="444"/>
      <c r="J285" s="14"/>
      <c r="W285" s="260"/>
      <c r="Z285" s="208"/>
      <c r="AA285" s="207"/>
      <c r="AC285" s="17"/>
    </row>
    <row r="286" spans="1:29" ht="15" customHeight="1" x14ac:dyDescent="0.2">
      <c r="B286" s="543"/>
      <c r="C286" s="444"/>
      <c r="D286" s="444"/>
      <c r="E286" s="444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">
      <c r="A287" s="27"/>
      <c r="B287" s="706" t="s">
        <v>184</v>
      </c>
      <c r="C287" s="706"/>
      <c r="D287" s="508"/>
      <c r="E287" s="434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25">
      <c r="A288" s="27"/>
      <c r="B288" s="451"/>
      <c r="C288" s="452"/>
      <c r="D288" s="452"/>
      <c r="E288" s="434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25">
      <c r="A289" s="27"/>
      <c r="B289" s="451"/>
      <c r="C289" s="753" t="s">
        <v>52</v>
      </c>
      <c r="D289" s="754"/>
      <c r="E289" s="753" t="s">
        <v>181</v>
      </c>
      <c r="F289" s="754"/>
      <c r="G289" s="753" t="s">
        <v>494</v>
      </c>
      <c r="H289" s="754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25">
      <c r="A290" s="16"/>
      <c r="B290" s="679" t="s">
        <v>28</v>
      </c>
      <c r="C290" s="680" t="s">
        <v>58</v>
      </c>
      <c r="D290" s="681" t="s">
        <v>113</v>
      </c>
      <c r="E290" s="680" t="s">
        <v>58</v>
      </c>
      <c r="F290" s="682" t="s">
        <v>113</v>
      </c>
      <c r="G290" s="683" t="s">
        <v>495</v>
      </c>
      <c r="H290" s="632" t="s">
        <v>496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ht="20.25" customHeight="1" x14ac:dyDescent="0.2">
      <c r="A291" s="16"/>
      <c r="B291" s="676" t="s">
        <v>59</v>
      </c>
      <c r="C291" s="677">
        <v>306</v>
      </c>
      <c r="D291" s="678">
        <v>2629.64</v>
      </c>
      <c r="E291" s="677">
        <v>121</v>
      </c>
      <c r="F291" s="678">
        <v>2344.1963751200001</v>
      </c>
      <c r="G291" s="677">
        <f t="shared" ref="G291:H293" si="9">C291+E291</f>
        <v>427</v>
      </c>
      <c r="H291" s="678">
        <f t="shared" si="9"/>
        <v>4973.8363751199995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ht="20.100000000000001" customHeight="1" x14ac:dyDescent="0.2">
      <c r="A292" s="16"/>
      <c r="B292" s="669" t="s">
        <v>32</v>
      </c>
      <c r="C292" s="670">
        <v>795</v>
      </c>
      <c r="D292" s="671">
        <v>6879.1840000000002</v>
      </c>
      <c r="E292" s="677">
        <v>58</v>
      </c>
      <c r="F292" s="678">
        <v>1040.0767117999999</v>
      </c>
      <c r="G292" s="677">
        <f t="shared" si="9"/>
        <v>853</v>
      </c>
      <c r="H292" s="678">
        <f t="shared" si="9"/>
        <v>7919.2607117999996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t="20.25" customHeight="1" x14ac:dyDescent="0.2">
      <c r="A293" s="16"/>
      <c r="B293" s="669" t="s">
        <v>33</v>
      </c>
      <c r="C293" s="670">
        <v>359</v>
      </c>
      <c r="D293" s="671">
        <v>3048.3069999999998</v>
      </c>
      <c r="E293" s="677">
        <v>295</v>
      </c>
      <c r="F293" s="678">
        <v>8289.6846353100009</v>
      </c>
      <c r="G293" s="677">
        <f t="shared" si="9"/>
        <v>654</v>
      </c>
      <c r="H293" s="678">
        <f t="shared" si="9"/>
        <v>11337.991635310002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t="20.25" hidden="1" customHeight="1" x14ac:dyDescent="0.2">
      <c r="A294" s="16"/>
      <c r="B294" s="669" t="s">
        <v>34</v>
      </c>
      <c r="C294" s="670"/>
      <c r="D294" s="671"/>
      <c r="F294" s="13"/>
      <c r="G294" s="3"/>
      <c r="H294" s="20"/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t="20.25" hidden="1" customHeight="1" x14ac:dyDescent="0.2">
      <c r="A295" s="16"/>
      <c r="B295" s="669" t="s">
        <v>35</v>
      </c>
      <c r="C295" s="670"/>
      <c r="D295" s="671"/>
      <c r="F295" s="13"/>
      <c r="G295" s="3"/>
      <c r="H295" s="20"/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t="20.25" hidden="1" customHeight="1" x14ac:dyDescent="0.2">
      <c r="A296" s="16"/>
      <c r="B296" s="669" t="s">
        <v>31</v>
      </c>
      <c r="C296" s="670"/>
      <c r="D296" s="671"/>
      <c r="F296" s="13"/>
      <c r="G296" s="3"/>
      <c r="H296" s="20"/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t="20.25" hidden="1" customHeight="1" x14ac:dyDescent="0.2">
      <c r="A297" s="16"/>
      <c r="B297" s="669" t="s">
        <v>36</v>
      </c>
      <c r="C297" s="670"/>
      <c r="D297" s="671"/>
      <c r="F297" s="13"/>
      <c r="G297" s="3"/>
      <c r="H297" s="20"/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t="20.25" hidden="1" customHeight="1" x14ac:dyDescent="0.2">
      <c r="A298" s="16"/>
      <c r="B298" s="669" t="s">
        <v>37</v>
      </c>
      <c r="C298" s="670"/>
      <c r="D298" s="671"/>
      <c r="F298" s="13"/>
      <c r="G298" s="3"/>
      <c r="H298" s="20"/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t="20.25" hidden="1" customHeight="1" x14ac:dyDescent="0.2">
      <c r="A299" s="16"/>
      <c r="B299" s="669" t="s">
        <v>38</v>
      </c>
      <c r="C299" s="670"/>
      <c r="D299" s="671"/>
      <c r="F299" s="13"/>
      <c r="G299" s="3"/>
      <c r="H299" s="20"/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t="18.75" hidden="1" customHeight="1" x14ac:dyDescent="0.2">
      <c r="A300" s="16"/>
      <c r="B300" s="669" t="s">
        <v>39</v>
      </c>
      <c r="C300" s="670"/>
      <c r="D300" s="671"/>
      <c r="F300" s="13"/>
      <c r="G300" s="3"/>
      <c r="H300" s="20"/>
      <c r="I300" s="3"/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t="18.75" hidden="1" customHeight="1" x14ac:dyDescent="0.2">
      <c r="A301" s="16"/>
      <c r="B301" s="669" t="s">
        <v>40</v>
      </c>
      <c r="C301" s="672"/>
      <c r="D301" s="671"/>
      <c r="F301" s="13"/>
      <c r="G301" s="3"/>
      <c r="H301" s="20"/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t="18.75" hidden="1" customHeight="1" x14ac:dyDescent="0.2">
      <c r="A302" s="16"/>
      <c r="B302" s="669" t="s">
        <v>60</v>
      </c>
      <c r="C302" s="672"/>
      <c r="D302" s="671"/>
      <c r="F302" s="13"/>
      <c r="G302" s="3"/>
      <c r="H302" s="20"/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ht="15" customHeight="1" x14ac:dyDescent="0.2">
      <c r="A303" s="16"/>
      <c r="B303" s="673" t="s">
        <v>6</v>
      </c>
      <c r="C303" s="674">
        <f t="shared" ref="C303:H303" si="10">SUM(C291:C302)</f>
        <v>1460</v>
      </c>
      <c r="D303" s="675">
        <f t="shared" si="10"/>
        <v>12557.131000000001</v>
      </c>
      <c r="E303" s="674">
        <f t="shared" si="10"/>
        <v>474</v>
      </c>
      <c r="F303" s="675">
        <f t="shared" si="10"/>
        <v>11673.957722230001</v>
      </c>
      <c r="G303" s="674">
        <f t="shared" si="10"/>
        <v>1934</v>
      </c>
      <c r="H303" s="675">
        <f t="shared" si="10"/>
        <v>24231.088722230001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">
      <c r="A304" s="16"/>
      <c r="B304" s="751" t="s">
        <v>429</v>
      </c>
      <c r="C304" s="751"/>
      <c r="D304" s="751"/>
      <c r="E304" s="751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">
      <c r="A305" s="16"/>
      <c r="B305" s="751"/>
      <c r="C305" s="751"/>
      <c r="D305" s="751"/>
      <c r="E305" s="751"/>
      <c r="J305" s="3"/>
      <c r="W305" s="206"/>
      <c r="Z305" s="186"/>
      <c r="AB305" s="23"/>
      <c r="AC305" s="17"/>
    </row>
    <row r="306" spans="1:40" ht="45" customHeight="1" x14ac:dyDescent="0.2">
      <c r="A306" s="16"/>
      <c r="B306" s="751"/>
      <c r="C306" s="751"/>
      <c r="D306" s="751"/>
      <c r="E306" s="751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">
      <c r="A307" s="16"/>
      <c r="B307" s="487"/>
      <c r="C307" s="465"/>
      <c r="D307" s="465"/>
      <c r="E307" s="487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">
      <c r="A308" s="16"/>
      <c r="B308" s="487"/>
      <c r="C308" s="487"/>
      <c r="D308" s="487"/>
      <c r="E308" s="487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">
      <c r="A309" s="16"/>
      <c r="B309" s="487"/>
      <c r="C309" s="487"/>
      <c r="D309" s="487"/>
      <c r="E309" s="487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">
      <c r="A310" s="16"/>
      <c r="B310" s="487"/>
      <c r="C310" s="465"/>
      <c r="D310" s="465"/>
      <c r="E310" s="487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">
      <c r="A311" s="16"/>
      <c r="B311" s="466"/>
      <c r="C311" s="467"/>
      <c r="D311" s="467"/>
      <c r="E311" s="468"/>
      <c r="G311" s="20"/>
      <c r="N311" s="23"/>
      <c r="O311" s="23"/>
      <c r="P311" s="23"/>
      <c r="W311" s="206"/>
      <c r="AN311" s="25"/>
    </row>
    <row r="312" spans="1:40" ht="26.25" customHeight="1" x14ac:dyDescent="0.2">
      <c r="A312" s="16"/>
      <c r="B312" s="706" t="s">
        <v>185</v>
      </c>
      <c r="C312" s="706"/>
      <c r="D312" s="508"/>
      <c r="E312" s="469"/>
      <c r="G312" s="30"/>
      <c r="M312" s="20"/>
      <c r="N312" s="23"/>
      <c r="O312" s="23"/>
      <c r="P312" s="23"/>
      <c r="W312" s="206">
        <v>0</v>
      </c>
      <c r="AN312" s="25"/>
    </row>
    <row r="313" spans="1:40" ht="15" customHeight="1" x14ac:dyDescent="0.25">
      <c r="A313" s="16"/>
      <c r="G313" s="30"/>
      <c r="M313" s="20"/>
      <c r="N313" s="23"/>
      <c r="O313" s="23"/>
      <c r="P313" s="23"/>
      <c r="W313" s="206" t="s">
        <v>28</v>
      </c>
      <c r="X313" s="414" t="s">
        <v>5</v>
      </c>
      <c r="Y313" s="414" t="s">
        <v>244</v>
      </c>
      <c r="Z313" s="414"/>
      <c r="AN313" s="25"/>
    </row>
    <row r="314" spans="1:40" ht="15" customHeight="1" x14ac:dyDescent="0.25">
      <c r="A314" s="16"/>
      <c r="B314" s="491" t="s">
        <v>28</v>
      </c>
      <c r="C314" s="435" t="s">
        <v>3</v>
      </c>
      <c r="D314" s="489" t="s">
        <v>113</v>
      </c>
      <c r="F314" s="30"/>
      <c r="G314" s="3"/>
      <c r="H314" s="20"/>
      <c r="L314" s="23"/>
      <c r="M314" s="20"/>
      <c r="N314" s="23"/>
      <c r="O314" s="23"/>
      <c r="P314" s="23"/>
      <c r="W314" s="415" t="s">
        <v>332</v>
      </c>
      <c r="X314" s="416">
        <v>33</v>
      </c>
      <c r="Y314" s="417">
        <v>242417000</v>
      </c>
      <c r="AA314" s="358"/>
      <c r="AB314" s="358"/>
      <c r="AC314" s="358"/>
      <c r="AM314" s="25"/>
    </row>
    <row r="315" spans="1:40" ht="18.75" customHeight="1" x14ac:dyDescent="0.25">
      <c r="A315" s="16"/>
      <c r="B315" s="486" t="s">
        <v>59</v>
      </c>
      <c r="C315" s="434">
        <v>19</v>
      </c>
      <c r="D315" s="438">
        <v>153535000</v>
      </c>
      <c r="F315" s="30"/>
      <c r="G315" s="3"/>
      <c r="H315" s="20"/>
      <c r="L315" s="23"/>
      <c r="M315" s="20"/>
      <c r="N315" s="23"/>
      <c r="O315" s="23"/>
      <c r="P315" s="23"/>
      <c r="W315" s="415" t="s">
        <v>338</v>
      </c>
      <c r="X315" s="416">
        <v>25</v>
      </c>
      <c r="Y315" s="417">
        <v>182933000</v>
      </c>
      <c r="AA315" s="359"/>
      <c r="AB315" s="360"/>
      <c r="AC315" s="361"/>
      <c r="AM315" s="25"/>
    </row>
    <row r="316" spans="1:40" ht="18.75" customHeight="1" x14ac:dyDescent="0.25">
      <c r="A316" s="16"/>
      <c r="B316" s="486" t="s">
        <v>32</v>
      </c>
      <c r="C316" s="434">
        <v>45</v>
      </c>
      <c r="D316" s="438">
        <v>372663000</v>
      </c>
      <c r="F316" s="30"/>
      <c r="G316" s="3"/>
      <c r="H316" s="20"/>
      <c r="L316" s="23"/>
      <c r="M316" s="20"/>
      <c r="N316" s="23"/>
      <c r="O316" s="23"/>
      <c r="P316" s="23"/>
      <c r="W316" s="415" t="s">
        <v>339</v>
      </c>
      <c r="X316" s="416">
        <v>19</v>
      </c>
      <c r="Y316" s="417">
        <v>137286000</v>
      </c>
      <c r="AA316" s="359"/>
      <c r="AB316" s="360"/>
      <c r="AC316" s="361"/>
      <c r="AM316" s="25"/>
    </row>
    <row r="317" spans="1:40" ht="18.75" customHeight="1" x14ac:dyDescent="0.25">
      <c r="A317" s="16"/>
      <c r="B317" s="486" t="s">
        <v>33</v>
      </c>
      <c r="C317" s="434">
        <v>25</v>
      </c>
      <c r="D317" s="438">
        <v>203433000</v>
      </c>
      <c r="F317" s="30"/>
      <c r="G317" s="3"/>
      <c r="H317" s="20"/>
      <c r="L317" s="23"/>
      <c r="M317" s="20"/>
      <c r="N317" s="23"/>
      <c r="O317" s="23"/>
      <c r="P317" s="23"/>
      <c r="W317" s="415" t="s">
        <v>346</v>
      </c>
      <c r="X317" s="416">
        <v>81</v>
      </c>
      <c r="Y317" s="417">
        <v>653840000</v>
      </c>
      <c r="AA317" s="359"/>
      <c r="AB317" s="360"/>
      <c r="AC317" s="361"/>
      <c r="AM317" s="25"/>
    </row>
    <row r="318" spans="1:40" ht="18.95" hidden="1" customHeight="1" x14ac:dyDescent="0.25">
      <c r="A318" s="16"/>
      <c r="B318" s="486" t="s">
        <v>34</v>
      </c>
      <c r="D318" s="438"/>
      <c r="F318" s="30"/>
      <c r="G318" s="3"/>
      <c r="H318" s="20"/>
      <c r="L318" s="23"/>
      <c r="M318" s="20"/>
      <c r="N318" s="23"/>
      <c r="O318" s="23"/>
      <c r="P318" s="23"/>
      <c r="W318" s="415" t="s">
        <v>350</v>
      </c>
      <c r="X318" s="416">
        <v>65</v>
      </c>
      <c r="Y318" s="417">
        <v>530770000</v>
      </c>
      <c r="AA318" s="359"/>
      <c r="AB318" s="360"/>
      <c r="AC318" s="361"/>
      <c r="AM318" s="25"/>
    </row>
    <row r="319" spans="1:40" ht="18.95" hidden="1" customHeight="1" x14ac:dyDescent="0.25">
      <c r="A319" s="16"/>
      <c r="B319" s="486" t="s">
        <v>35</v>
      </c>
      <c r="D319" s="438"/>
      <c r="F319" s="30"/>
      <c r="G319" s="3"/>
      <c r="H319" s="20"/>
      <c r="L319" s="23"/>
      <c r="M319" s="20"/>
      <c r="N319" s="23"/>
      <c r="O319" s="23"/>
      <c r="P319" s="23"/>
      <c r="W319" s="415" t="s">
        <v>360</v>
      </c>
      <c r="X319" s="416">
        <v>52</v>
      </c>
      <c r="Y319" s="417">
        <v>425347000</v>
      </c>
      <c r="AA319" s="20"/>
      <c r="AM319" s="25"/>
    </row>
    <row r="320" spans="1:40" ht="18.95" hidden="1" customHeight="1" x14ac:dyDescent="0.25">
      <c r="A320" s="16"/>
      <c r="B320" s="486" t="s">
        <v>31</v>
      </c>
      <c r="D320" s="438"/>
      <c r="F320" s="30"/>
      <c r="G320" s="3"/>
      <c r="H320" s="20"/>
      <c r="L320" s="23"/>
      <c r="M320" s="20"/>
      <c r="N320" s="23"/>
      <c r="O320" s="23"/>
      <c r="P320" s="23"/>
      <c r="W320" s="415" t="s">
        <v>378</v>
      </c>
      <c r="X320" s="416">
        <v>19</v>
      </c>
      <c r="Y320" s="417">
        <v>158280000</v>
      </c>
      <c r="AA320" s="20"/>
      <c r="AM320" s="25"/>
    </row>
    <row r="321" spans="1:39" ht="18.95" hidden="1" customHeight="1" x14ac:dyDescent="0.25">
      <c r="A321" s="16"/>
      <c r="B321" s="486" t="s">
        <v>36</v>
      </c>
      <c r="D321" s="438"/>
      <c r="F321" s="30"/>
      <c r="G321" s="3"/>
      <c r="H321" s="20"/>
      <c r="L321" s="23"/>
      <c r="M321" s="20"/>
      <c r="N321" s="23"/>
      <c r="O321" s="23"/>
      <c r="P321" s="23"/>
      <c r="W321" s="415" t="s">
        <v>379</v>
      </c>
      <c r="X321" s="416">
        <v>35</v>
      </c>
      <c r="Y321" s="417">
        <v>291747000</v>
      </c>
      <c r="AA321" s="20"/>
      <c r="AM321" s="25"/>
    </row>
    <row r="322" spans="1:39" ht="18.95" hidden="1" customHeight="1" x14ac:dyDescent="0.25">
      <c r="A322" s="16"/>
      <c r="B322" s="486" t="s">
        <v>37</v>
      </c>
      <c r="D322" s="438"/>
      <c r="F322" s="30"/>
      <c r="G322" s="3"/>
      <c r="H322" s="20"/>
      <c r="L322" s="23"/>
      <c r="M322" s="20"/>
      <c r="N322" s="23"/>
      <c r="O322" s="23"/>
      <c r="P322" s="23"/>
      <c r="W322" s="415" t="s">
        <v>380</v>
      </c>
      <c r="X322" s="416">
        <v>53</v>
      </c>
      <c r="Y322" s="417">
        <v>434014000</v>
      </c>
      <c r="AA322" s="20"/>
      <c r="AM322" s="25"/>
    </row>
    <row r="323" spans="1:39" ht="18.95" hidden="1" customHeight="1" x14ac:dyDescent="0.25">
      <c r="A323" s="16"/>
      <c r="B323" s="486" t="s">
        <v>38</v>
      </c>
      <c r="D323" s="438"/>
      <c r="E323" s="339"/>
      <c r="F323" s="30"/>
      <c r="G323" s="3"/>
      <c r="H323" s="20"/>
      <c r="L323" s="23"/>
      <c r="M323" s="20"/>
      <c r="N323" s="23"/>
      <c r="O323" s="23"/>
      <c r="P323" s="23"/>
      <c r="W323" s="415" t="s">
        <v>394</v>
      </c>
      <c r="X323" s="416">
        <v>25</v>
      </c>
      <c r="Y323" s="417">
        <v>204676000</v>
      </c>
      <c r="AA323" s="20"/>
      <c r="AJ323" s="350"/>
      <c r="AK323" s="351"/>
      <c r="AL323" s="21"/>
      <c r="AM323" s="25"/>
    </row>
    <row r="324" spans="1:39" ht="18.95" hidden="1" customHeight="1" x14ac:dyDescent="0.25">
      <c r="A324" s="16"/>
      <c r="B324" s="486" t="s">
        <v>39</v>
      </c>
      <c r="D324" s="438"/>
      <c r="E324" s="339"/>
      <c r="F324" s="30"/>
      <c r="G324" s="3"/>
      <c r="H324" s="20"/>
      <c r="L324" s="23"/>
      <c r="M324" s="20"/>
      <c r="N324" s="23"/>
      <c r="O324" s="23"/>
      <c r="P324" s="23"/>
      <c r="W324" s="426" t="s">
        <v>395</v>
      </c>
      <c r="X324" s="416">
        <v>41</v>
      </c>
      <c r="Y324" s="417">
        <v>332939000</v>
      </c>
      <c r="AA324" s="20"/>
      <c r="AL324" s="24"/>
    </row>
    <row r="325" spans="1:39" ht="18.95" hidden="1" customHeight="1" x14ac:dyDescent="0.25">
      <c r="A325" s="16"/>
      <c r="B325" s="486" t="s">
        <v>40</v>
      </c>
      <c r="D325" s="438"/>
      <c r="E325" s="339"/>
      <c r="F325" s="30"/>
      <c r="G325" s="3"/>
      <c r="H325" s="20"/>
      <c r="L325" s="23"/>
      <c r="M325" s="20"/>
      <c r="N325" s="23"/>
      <c r="O325" s="23"/>
      <c r="P325" s="23"/>
      <c r="W325" s="415" t="s">
        <v>321</v>
      </c>
      <c r="X325" s="416"/>
      <c r="Y325" s="417"/>
      <c r="AA325" s="20"/>
    </row>
    <row r="326" spans="1:39" ht="18.95" hidden="1" customHeight="1" x14ac:dyDescent="0.2">
      <c r="A326" s="16"/>
      <c r="B326" s="486" t="s">
        <v>60</v>
      </c>
      <c r="D326" s="438"/>
      <c r="E326" s="339"/>
      <c r="F326" s="30"/>
      <c r="G326" s="3"/>
      <c r="H326" s="20"/>
      <c r="L326" s="23"/>
      <c r="M326" s="20"/>
      <c r="N326" s="23"/>
      <c r="O326" s="23"/>
      <c r="P326" s="23"/>
      <c r="W326" s="347"/>
      <c r="X326" s="348"/>
      <c r="Y326" s="349"/>
      <c r="AA326" s="20"/>
    </row>
    <row r="327" spans="1:39" ht="18.95" hidden="1" customHeight="1" x14ac:dyDescent="0.2">
      <c r="A327" s="16"/>
      <c r="B327" s="470"/>
      <c r="D327" s="438"/>
      <c r="E327" s="339"/>
      <c r="F327" s="30"/>
      <c r="G327" s="3"/>
      <c r="H327" s="20"/>
      <c r="I327" s="19"/>
      <c r="L327" s="23"/>
      <c r="M327" s="20"/>
      <c r="N327" s="23"/>
      <c r="O327" s="23"/>
      <c r="P327" s="23"/>
      <c r="W327" s="347"/>
      <c r="X327" s="352">
        <f>SUM(X314:X326)</f>
        <v>448</v>
      </c>
      <c r="Y327" s="656">
        <f>SUM(Y314:Y326)</f>
        <v>3594249000</v>
      </c>
      <c r="AA327" s="20"/>
    </row>
    <row r="328" spans="1:39" ht="15" customHeight="1" x14ac:dyDescent="0.2">
      <c r="A328" s="16"/>
      <c r="B328" s="495" t="s">
        <v>6</v>
      </c>
      <c r="C328" s="488">
        <f>SUM(C315:C327)</f>
        <v>89</v>
      </c>
      <c r="D328" s="500">
        <f>SUM(D315:D327)</f>
        <v>729631000</v>
      </c>
      <c r="F328" s="13"/>
      <c r="G328" s="3"/>
      <c r="H328" s="20"/>
      <c r="I328" s="19"/>
      <c r="L328" s="23"/>
      <c r="M328" s="20"/>
      <c r="N328" s="23"/>
      <c r="O328" s="23"/>
      <c r="P328" s="23"/>
      <c r="W328" s="192"/>
      <c r="X328" s="192"/>
      <c r="Y328" s="193"/>
      <c r="AA328" s="20"/>
    </row>
    <row r="329" spans="1:39" ht="15" customHeight="1" x14ac:dyDescent="0.2">
      <c r="A329" s="16"/>
      <c r="B329" s="625" t="s">
        <v>315</v>
      </c>
      <c r="C329" s="452"/>
      <c r="D329" s="629"/>
      <c r="F329" s="13"/>
      <c r="G329" s="3"/>
      <c r="H329" s="20"/>
      <c r="I329" s="19"/>
      <c r="L329" s="23"/>
      <c r="M329" s="20"/>
      <c r="N329" s="23"/>
      <c r="O329" s="23"/>
      <c r="P329" s="23"/>
      <c r="W329" s="241"/>
      <c r="X329" s="241"/>
      <c r="Y329" s="242"/>
      <c r="AA329" s="20"/>
    </row>
    <row r="330" spans="1:39" ht="15.75" customHeight="1" x14ac:dyDescent="0.2">
      <c r="A330" s="16"/>
      <c r="B330" s="752" t="s">
        <v>110</v>
      </c>
      <c r="C330" s="752"/>
      <c r="D330" s="752"/>
      <c r="E330" s="752"/>
      <c r="J330" s="19"/>
      <c r="N330" s="23"/>
      <c r="O330" s="23"/>
      <c r="P330" s="23"/>
      <c r="W330" s="171"/>
      <c r="AC330" s="23"/>
    </row>
    <row r="331" spans="1:39" ht="15" customHeight="1" x14ac:dyDescent="0.2">
      <c r="A331" s="16"/>
      <c r="B331" s="752"/>
      <c r="C331" s="752"/>
      <c r="D331" s="752"/>
      <c r="E331" s="752"/>
      <c r="J331" s="19"/>
      <c r="N331" s="23"/>
      <c r="O331" s="23"/>
      <c r="P331" s="23"/>
      <c r="W331" s="262"/>
      <c r="AC331" s="23"/>
    </row>
    <row r="332" spans="1:39" ht="15.75" customHeight="1" x14ac:dyDescent="0.2">
      <c r="B332" s="752"/>
      <c r="C332" s="752"/>
      <c r="D332" s="752"/>
      <c r="E332" s="752"/>
      <c r="F332" s="27"/>
      <c r="G332" s="27"/>
      <c r="H332" s="27"/>
      <c r="I332" s="26"/>
      <c r="J332" s="93"/>
      <c r="K332" s="3"/>
      <c r="N332" s="23"/>
      <c r="O332" s="23"/>
      <c r="P332" s="23"/>
      <c r="W332" s="171"/>
      <c r="X332" s="263"/>
    </row>
    <row r="333" spans="1:39" ht="15.75" customHeight="1" x14ac:dyDescent="0.2">
      <c r="B333" s="506"/>
      <c r="C333" s="506"/>
      <c r="D333" s="506"/>
      <c r="E333" s="506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3"/>
    </row>
    <row r="334" spans="1:39" ht="15.75" customHeight="1" x14ac:dyDescent="0.2">
      <c r="B334" s="506"/>
      <c r="C334" s="506"/>
      <c r="D334" s="506"/>
      <c r="E334" s="661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3"/>
    </row>
    <row r="335" spans="1:39" ht="15.75" customHeight="1" x14ac:dyDescent="0.2">
      <c r="B335" s="506"/>
      <c r="C335" s="506"/>
      <c r="D335" s="506"/>
      <c r="E335" s="506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3"/>
    </row>
    <row r="336" spans="1:39" ht="15.75" customHeight="1" x14ac:dyDescent="0.2">
      <c r="B336" s="506"/>
      <c r="C336" s="506"/>
      <c r="D336" s="506"/>
      <c r="E336" s="506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3"/>
    </row>
    <row r="337" spans="1:28" ht="26.25" customHeight="1" x14ac:dyDescent="0.2">
      <c r="A337" s="27"/>
      <c r="B337" s="706" t="s">
        <v>202</v>
      </c>
      <c r="C337" s="706"/>
      <c r="D337" s="706"/>
      <c r="E337" s="706"/>
      <c r="F337" s="26"/>
      <c r="G337" s="93"/>
      <c r="M337" s="336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">
      <c r="A338" s="27"/>
      <c r="B338" s="451"/>
      <c r="C338" s="452"/>
      <c r="D338" s="452"/>
      <c r="M338" s="336"/>
      <c r="Q338" s="724"/>
      <c r="R338" s="101"/>
      <c r="S338" s="101"/>
      <c r="T338" s="101"/>
      <c r="U338" s="101"/>
      <c r="V338" s="101"/>
      <c r="W338" s="206"/>
      <c r="X338" s="725"/>
      <c r="Y338" s="725"/>
      <c r="AB338" s="28"/>
    </row>
    <row r="339" spans="1:28" ht="15.75" customHeight="1" x14ac:dyDescent="0.2">
      <c r="A339" s="16"/>
      <c r="C339" s="726" t="s">
        <v>486</v>
      </c>
      <c r="D339" s="727"/>
      <c r="E339" s="727"/>
      <c r="F339" s="727"/>
      <c r="G339" s="727"/>
      <c r="H339" s="728"/>
      <c r="J339" s="2"/>
      <c r="K339" s="726" t="s">
        <v>491</v>
      </c>
      <c r="L339" s="727"/>
      <c r="M339" s="727"/>
      <c r="N339" s="728"/>
      <c r="O339" s="109"/>
      <c r="Q339" s="724"/>
      <c r="R339" s="101"/>
      <c r="S339" s="101"/>
      <c r="T339" s="101"/>
      <c r="U339" s="101"/>
      <c r="V339" s="101"/>
      <c r="W339" s="264"/>
      <c r="X339" s="265"/>
      <c r="Y339" s="265"/>
      <c r="AB339" s="74"/>
    </row>
    <row r="340" spans="1:28" s="30" customFormat="1" ht="33" customHeight="1" x14ac:dyDescent="0.2">
      <c r="A340" s="42"/>
      <c r="B340" s="339"/>
      <c r="C340" s="721" t="s">
        <v>487</v>
      </c>
      <c r="D340" s="722"/>
      <c r="E340" s="722"/>
      <c r="F340" s="759" t="s">
        <v>488</v>
      </c>
      <c r="G340" s="760"/>
      <c r="H340" s="761"/>
      <c r="I340" s="20"/>
      <c r="J340" s="339"/>
      <c r="K340" s="721" t="s">
        <v>489</v>
      </c>
      <c r="L340" s="723"/>
      <c r="M340" s="721" t="s">
        <v>490</v>
      </c>
      <c r="N340" s="723"/>
      <c r="O340" s="109"/>
      <c r="Q340" s="101"/>
      <c r="R340" s="101"/>
      <c r="S340" s="101"/>
      <c r="T340" s="101"/>
      <c r="U340" s="101"/>
      <c r="V340" s="101"/>
      <c r="W340" s="266"/>
      <c r="X340" s="267"/>
      <c r="Y340" s="267"/>
      <c r="Z340" s="170"/>
      <c r="AA340" s="170"/>
    </row>
    <row r="341" spans="1:28" x14ac:dyDescent="0.2">
      <c r="A341" s="16"/>
      <c r="B341" s="433" t="s">
        <v>42</v>
      </c>
      <c r="C341" s="433" t="s">
        <v>274</v>
      </c>
      <c r="D341" s="433" t="s">
        <v>43</v>
      </c>
      <c r="E341" s="546" t="s">
        <v>273</v>
      </c>
      <c r="F341" s="36" t="s">
        <v>30</v>
      </c>
      <c r="G341" s="36" t="s">
        <v>43</v>
      </c>
      <c r="H341" s="168" t="s">
        <v>273</v>
      </c>
      <c r="J341" s="433" t="s">
        <v>42</v>
      </c>
      <c r="K341" s="433" t="s">
        <v>187</v>
      </c>
      <c r="L341" s="433" t="s">
        <v>43</v>
      </c>
      <c r="M341" s="433" t="s">
        <v>30</v>
      </c>
      <c r="N341" s="636" t="s">
        <v>43</v>
      </c>
      <c r="O341" s="109"/>
      <c r="P341" s="102"/>
      <c r="Q341" s="102"/>
      <c r="R341" s="102"/>
      <c r="S341" s="102"/>
      <c r="T341" s="102"/>
      <c r="U341" s="102"/>
      <c r="V341" s="268"/>
      <c r="W341" s="269"/>
      <c r="X341" s="270"/>
      <c r="Z341" s="271"/>
      <c r="AA341" s="103"/>
      <c r="AB341" s="104"/>
    </row>
    <row r="342" spans="1:28" s="37" customFormat="1" ht="22.5" customHeight="1" x14ac:dyDescent="0.2">
      <c r="A342" s="35"/>
      <c r="B342" s="573" t="s">
        <v>44</v>
      </c>
      <c r="C342" s="574">
        <v>618</v>
      </c>
      <c r="D342" s="575">
        <v>7360.6670901300004</v>
      </c>
      <c r="E342" s="576">
        <f t="shared" ref="E342:E365" si="11">C342/$C$366</f>
        <v>0.31954498448810753</v>
      </c>
      <c r="F342" s="574">
        <v>637</v>
      </c>
      <c r="G342" s="575">
        <v>9637.1599448899997</v>
      </c>
      <c r="H342" s="576">
        <f t="shared" ref="H342:H365" si="12">F342/$F$366</f>
        <v>0.27853082641014432</v>
      </c>
      <c r="J342" s="573" t="s">
        <v>44</v>
      </c>
      <c r="K342" s="574">
        <v>711</v>
      </c>
      <c r="L342" s="637">
        <v>5681.4735539599997</v>
      </c>
      <c r="M342" s="574">
        <v>579</v>
      </c>
      <c r="N342" s="638">
        <v>4450.9788215799999</v>
      </c>
      <c r="P342" s="105"/>
      <c r="Q342" s="105"/>
      <c r="R342" s="105"/>
      <c r="S342" s="105"/>
      <c r="T342" s="105"/>
      <c r="U342" s="105"/>
      <c r="V342" s="272"/>
      <c r="W342" s="273"/>
      <c r="X342" s="274"/>
      <c r="Y342" s="166"/>
      <c r="Z342" s="275"/>
      <c r="AA342" s="106"/>
      <c r="AB342" s="107"/>
    </row>
    <row r="343" spans="1:28" s="37" customFormat="1" x14ac:dyDescent="0.2">
      <c r="A343" s="35"/>
      <c r="B343" s="573" t="s">
        <v>45</v>
      </c>
      <c r="C343" s="574">
        <v>413</v>
      </c>
      <c r="D343" s="575">
        <v>6438.1895970099995</v>
      </c>
      <c r="E343" s="576">
        <f t="shared" si="11"/>
        <v>0.21354705274043434</v>
      </c>
      <c r="F343" s="574">
        <v>438</v>
      </c>
      <c r="G343" s="575">
        <v>4970.9634687199996</v>
      </c>
      <c r="H343" s="576">
        <f t="shared" si="12"/>
        <v>0.1915172715347617</v>
      </c>
      <c r="J343" s="573" t="s">
        <v>45</v>
      </c>
      <c r="K343" s="574">
        <v>690</v>
      </c>
      <c r="L343" s="637">
        <v>7588.84268015</v>
      </c>
      <c r="M343" s="574">
        <v>566</v>
      </c>
      <c r="N343" s="638">
        <v>7594.7549819399992</v>
      </c>
      <c r="P343" s="105"/>
      <c r="Q343" s="105"/>
      <c r="R343" s="105"/>
      <c r="S343" s="105"/>
      <c r="T343" s="105"/>
      <c r="U343" s="105"/>
      <c r="V343" s="272"/>
      <c r="W343" s="273"/>
      <c r="X343" s="274"/>
      <c r="Y343" s="166"/>
      <c r="Z343" s="275"/>
      <c r="AA343" s="106"/>
      <c r="AB343" s="107"/>
    </row>
    <row r="344" spans="1:28" s="37" customFormat="1" x14ac:dyDescent="0.2">
      <c r="A344" s="35"/>
      <c r="B344" s="573" t="s">
        <v>46</v>
      </c>
      <c r="C344" s="574">
        <v>23</v>
      </c>
      <c r="D344" s="575">
        <v>313.88882966</v>
      </c>
      <c r="E344" s="576">
        <f t="shared" si="11"/>
        <v>1.1892450879007239E-2</v>
      </c>
      <c r="F344" s="574">
        <v>39</v>
      </c>
      <c r="G344" s="575">
        <v>484.15395920999993</v>
      </c>
      <c r="H344" s="576">
        <f t="shared" si="12"/>
        <v>1.7052907739396588E-2</v>
      </c>
      <c r="J344" s="573" t="s">
        <v>46</v>
      </c>
      <c r="K344" s="574">
        <v>20</v>
      </c>
      <c r="L344" s="637">
        <v>305.12930568000002</v>
      </c>
      <c r="M344" s="574">
        <v>21</v>
      </c>
      <c r="N344" s="638">
        <v>328.80630112</v>
      </c>
      <c r="O344" s="105"/>
      <c r="P344" s="105"/>
      <c r="Q344" s="105"/>
      <c r="R344" s="105"/>
      <c r="S344" s="105"/>
      <c r="T344" s="105"/>
      <c r="U344" s="105"/>
      <c r="V344" s="272"/>
      <c r="W344" s="273"/>
      <c r="X344" s="274"/>
      <c r="Y344" s="166"/>
      <c r="Z344" s="166"/>
      <c r="AA344" s="108"/>
    </row>
    <row r="345" spans="1:28" s="37" customFormat="1" x14ac:dyDescent="0.2">
      <c r="A345" s="35"/>
      <c r="B345" s="573" t="s">
        <v>47</v>
      </c>
      <c r="C345" s="574">
        <v>27</v>
      </c>
      <c r="D345" s="575">
        <v>206.37547848</v>
      </c>
      <c r="E345" s="576">
        <f t="shared" si="11"/>
        <v>1.3960703205791106E-2</v>
      </c>
      <c r="F345" s="574">
        <v>99</v>
      </c>
      <c r="G345" s="575">
        <v>2005.3518538399999</v>
      </c>
      <c r="H345" s="576">
        <f t="shared" si="12"/>
        <v>4.3288150415391344E-2</v>
      </c>
      <c r="J345" s="573" t="s">
        <v>47</v>
      </c>
      <c r="K345" s="574">
        <v>2</v>
      </c>
      <c r="L345" s="637">
        <v>12.53</v>
      </c>
      <c r="M345" s="574">
        <v>8</v>
      </c>
      <c r="N345" s="638">
        <v>70.04202029999999</v>
      </c>
      <c r="O345" s="109"/>
      <c r="P345" s="109"/>
      <c r="Q345" s="109"/>
      <c r="R345" s="109"/>
      <c r="S345" s="109"/>
      <c r="T345" s="109"/>
      <c r="U345" s="109"/>
      <c r="V345" s="272"/>
      <c r="W345" s="273"/>
      <c r="X345" s="274"/>
      <c r="Y345" s="166"/>
      <c r="Z345" s="275"/>
      <c r="AA345" s="106"/>
      <c r="AB345" s="107"/>
    </row>
    <row r="346" spans="1:28" s="37" customFormat="1" x14ac:dyDescent="0.2">
      <c r="A346" s="35"/>
      <c r="B346" s="573" t="s">
        <v>48</v>
      </c>
      <c r="C346" s="574">
        <v>6</v>
      </c>
      <c r="D346" s="575">
        <v>45.905000000000001</v>
      </c>
      <c r="E346" s="576">
        <f t="shared" si="11"/>
        <v>3.1023784901758012E-3</v>
      </c>
      <c r="F346" s="574">
        <v>13</v>
      </c>
      <c r="G346" s="575">
        <v>96.42</v>
      </c>
      <c r="H346" s="576">
        <f t="shared" si="12"/>
        <v>5.684302579798863E-3</v>
      </c>
      <c r="J346" s="573" t="s">
        <v>48</v>
      </c>
      <c r="K346" s="574">
        <v>4</v>
      </c>
      <c r="L346" s="637">
        <v>25.463999999999999</v>
      </c>
      <c r="M346" s="574">
        <v>4</v>
      </c>
      <c r="N346" s="638">
        <v>23.606000000000002</v>
      </c>
      <c r="O346" s="109"/>
      <c r="P346" s="109"/>
      <c r="Q346" s="109"/>
      <c r="R346" s="109"/>
      <c r="S346" s="109"/>
      <c r="T346" s="109"/>
      <c r="U346" s="109"/>
      <c r="V346" s="272"/>
      <c r="W346" s="273"/>
      <c r="X346" s="274"/>
      <c r="Y346" s="166"/>
      <c r="Z346" s="275"/>
      <c r="AA346" s="106"/>
      <c r="AB346" s="107"/>
    </row>
    <row r="347" spans="1:28" s="37" customFormat="1" x14ac:dyDescent="0.2">
      <c r="A347" s="35"/>
      <c r="B347" s="573" t="s">
        <v>49</v>
      </c>
      <c r="C347" s="574">
        <v>58</v>
      </c>
      <c r="D347" s="575">
        <v>465.89834846000002</v>
      </c>
      <c r="E347" s="576">
        <f t="shared" si="11"/>
        <v>2.9989658738366079E-2</v>
      </c>
      <c r="F347" s="574">
        <v>72</v>
      </c>
      <c r="G347" s="575">
        <v>589.04231334999997</v>
      </c>
      <c r="H347" s="576">
        <f t="shared" si="12"/>
        <v>3.1482291211193704E-2</v>
      </c>
      <c r="J347" s="573" t="s">
        <v>49</v>
      </c>
      <c r="K347" s="574">
        <v>65</v>
      </c>
      <c r="L347" s="637">
        <v>522.11966289999998</v>
      </c>
      <c r="M347" s="574">
        <v>74</v>
      </c>
      <c r="N347" s="638">
        <v>610.78517912999996</v>
      </c>
      <c r="O347" s="105"/>
      <c r="P347" s="105"/>
      <c r="Q347" s="105"/>
      <c r="R347" s="105"/>
      <c r="S347" s="105"/>
      <c r="T347" s="105"/>
      <c r="U347" s="105"/>
      <c r="V347" s="272"/>
      <c r="W347" s="273"/>
      <c r="X347" s="274"/>
      <c r="Y347" s="166"/>
      <c r="Z347" s="275"/>
      <c r="AA347" s="106"/>
      <c r="AB347" s="107"/>
    </row>
    <row r="348" spans="1:28" s="37" customFormat="1" x14ac:dyDescent="0.2">
      <c r="A348" s="35"/>
      <c r="B348" s="573" t="s">
        <v>109</v>
      </c>
      <c r="C348" s="574">
        <v>97</v>
      </c>
      <c r="D348" s="575">
        <v>944.95684541000003</v>
      </c>
      <c r="E348" s="576">
        <f t="shared" si="11"/>
        <v>5.0155118924508788E-2</v>
      </c>
      <c r="F348" s="574">
        <v>192</v>
      </c>
      <c r="G348" s="575">
        <v>1683.22793172</v>
      </c>
      <c r="H348" s="576">
        <f t="shared" si="12"/>
        <v>8.3952776563183215E-2</v>
      </c>
      <c r="J348" s="573" t="s">
        <v>109</v>
      </c>
      <c r="K348" s="574">
        <v>236</v>
      </c>
      <c r="L348" s="637">
        <v>1914.8295256900001</v>
      </c>
      <c r="M348" s="574">
        <v>124</v>
      </c>
      <c r="N348" s="638">
        <v>993.72804408000002</v>
      </c>
      <c r="O348" s="105"/>
      <c r="P348" s="105"/>
      <c r="Q348" s="105"/>
      <c r="R348" s="105"/>
      <c r="S348" s="105"/>
      <c r="T348" s="105"/>
      <c r="U348" s="105"/>
      <c r="V348" s="272"/>
      <c r="W348" s="273"/>
      <c r="X348" s="274"/>
      <c r="Y348" s="166"/>
      <c r="Z348" s="275"/>
      <c r="AA348" s="106"/>
      <c r="AB348" s="107"/>
    </row>
    <row r="349" spans="1:28" s="37" customFormat="1" x14ac:dyDescent="0.2">
      <c r="A349" s="35"/>
      <c r="B349" s="573" t="s">
        <v>203</v>
      </c>
      <c r="C349" s="574">
        <v>248</v>
      </c>
      <c r="D349" s="575">
        <v>3002.4553678499997</v>
      </c>
      <c r="E349" s="576">
        <f t="shared" si="11"/>
        <v>0.1282316442605998</v>
      </c>
      <c r="F349" s="574">
        <v>244</v>
      </c>
      <c r="G349" s="575">
        <v>3032.9241380399999</v>
      </c>
      <c r="H349" s="576">
        <f t="shared" si="12"/>
        <v>0.10668998688237866</v>
      </c>
      <c r="J349" s="573" t="s">
        <v>223</v>
      </c>
      <c r="K349" s="574">
        <v>153</v>
      </c>
      <c r="L349" s="637">
        <v>1641.7794351799998</v>
      </c>
      <c r="M349" s="574">
        <v>225</v>
      </c>
      <c r="N349" s="638">
        <v>2319.8122876500001</v>
      </c>
      <c r="O349" s="105"/>
      <c r="P349" s="105"/>
      <c r="Q349" s="105"/>
      <c r="R349" s="105"/>
      <c r="S349" s="105"/>
      <c r="T349" s="105"/>
      <c r="U349" s="105"/>
      <c r="V349" s="272"/>
      <c r="W349" s="273"/>
      <c r="X349" s="274"/>
      <c r="Y349" s="166"/>
      <c r="Z349" s="275"/>
      <c r="AA349" s="106"/>
      <c r="AB349" s="107"/>
    </row>
    <row r="350" spans="1:28" s="37" customFormat="1" x14ac:dyDescent="0.2">
      <c r="A350" s="35"/>
      <c r="B350" s="573" t="s">
        <v>50</v>
      </c>
      <c r="C350" s="574">
        <v>116</v>
      </c>
      <c r="D350" s="575">
        <v>2335.8958647899999</v>
      </c>
      <c r="E350" s="576">
        <f t="shared" si="11"/>
        <v>5.9979317476732158E-2</v>
      </c>
      <c r="F350" s="574">
        <v>121</v>
      </c>
      <c r="G350" s="575">
        <v>1470.1486336200001</v>
      </c>
      <c r="H350" s="576">
        <f t="shared" si="12"/>
        <v>5.2907739396589416E-2</v>
      </c>
      <c r="J350" s="573" t="s">
        <v>50</v>
      </c>
      <c r="K350" s="574">
        <v>119</v>
      </c>
      <c r="L350" s="637">
        <v>1433.3953291799999</v>
      </c>
      <c r="M350" s="574">
        <v>185</v>
      </c>
      <c r="N350" s="638">
        <v>1703.61727529</v>
      </c>
      <c r="O350" s="105"/>
      <c r="P350" s="105"/>
      <c r="Q350" s="105"/>
      <c r="R350" s="105"/>
      <c r="S350" s="105"/>
      <c r="T350" s="105"/>
      <c r="U350" s="105"/>
      <c r="V350" s="272"/>
      <c r="W350" s="273"/>
      <c r="X350" s="274"/>
      <c r="Y350" s="166"/>
      <c r="Z350" s="275"/>
      <c r="AA350" s="106"/>
      <c r="AB350" s="107"/>
    </row>
    <row r="351" spans="1:28" s="37" customFormat="1" x14ac:dyDescent="0.2">
      <c r="A351" s="35"/>
      <c r="B351" s="573" t="s">
        <v>204</v>
      </c>
      <c r="C351" s="574">
        <v>17</v>
      </c>
      <c r="D351" s="575">
        <v>152.37</v>
      </c>
      <c r="E351" s="576">
        <f t="shared" si="11"/>
        <v>8.790072388831437E-3</v>
      </c>
      <c r="F351" s="574">
        <v>77</v>
      </c>
      <c r="G351" s="575">
        <v>746.46372257999997</v>
      </c>
      <c r="H351" s="576">
        <f t="shared" si="12"/>
        <v>3.3668561434193264E-2</v>
      </c>
      <c r="J351" s="573" t="s">
        <v>152</v>
      </c>
      <c r="K351" s="574">
        <v>40</v>
      </c>
      <c r="L351" s="637">
        <v>384.24629661999995</v>
      </c>
      <c r="M351" s="574">
        <v>83</v>
      </c>
      <c r="N351" s="638">
        <v>867.71782469000004</v>
      </c>
      <c r="O351" s="105"/>
      <c r="P351" s="105"/>
      <c r="Q351" s="105"/>
      <c r="R351" s="105"/>
      <c r="S351" s="105"/>
      <c r="T351" s="105"/>
      <c r="U351" s="105"/>
      <c r="V351" s="272"/>
      <c r="W351" s="273"/>
      <c r="X351" s="274"/>
      <c r="Y351" s="166"/>
      <c r="Z351" s="275"/>
      <c r="AA351" s="106"/>
      <c r="AB351" s="107"/>
    </row>
    <row r="352" spans="1:28" s="37" customFormat="1" x14ac:dyDescent="0.2">
      <c r="A352" s="35"/>
      <c r="B352" s="573" t="s">
        <v>205</v>
      </c>
      <c r="C352" s="574">
        <v>46</v>
      </c>
      <c r="D352" s="575">
        <v>414.56200000000001</v>
      </c>
      <c r="E352" s="576">
        <f t="shared" si="11"/>
        <v>2.3784901758014478E-2</v>
      </c>
      <c r="F352" s="574">
        <v>46</v>
      </c>
      <c r="G352" s="575">
        <v>393.94299999999998</v>
      </c>
      <c r="H352" s="576">
        <f t="shared" si="12"/>
        <v>2.0113686051595976E-2</v>
      </c>
      <c r="J352" s="573" t="s">
        <v>120</v>
      </c>
      <c r="K352" s="574">
        <v>55</v>
      </c>
      <c r="L352" s="637">
        <v>437.24324137000002</v>
      </c>
      <c r="M352" s="574">
        <v>111</v>
      </c>
      <c r="N352" s="638">
        <v>1034.0675386299999</v>
      </c>
      <c r="O352" s="105"/>
      <c r="P352" s="105"/>
      <c r="Q352" s="105"/>
      <c r="R352" s="105"/>
      <c r="S352" s="105"/>
      <c r="T352" s="105"/>
      <c r="U352" s="105"/>
      <c r="V352" s="272"/>
      <c r="W352" s="273"/>
      <c r="X352" s="274"/>
      <c r="Y352" s="166"/>
      <c r="Z352" s="275"/>
      <c r="AA352" s="106"/>
      <c r="AB352" s="107"/>
    </row>
    <row r="353" spans="1:28" s="37" customFormat="1" x14ac:dyDescent="0.2">
      <c r="A353" s="35"/>
      <c r="B353" s="573" t="s">
        <v>61</v>
      </c>
      <c r="C353" s="574">
        <v>12</v>
      </c>
      <c r="D353" s="575">
        <v>108.143</v>
      </c>
      <c r="E353" s="576">
        <f t="shared" si="11"/>
        <v>6.2047569803516025E-3</v>
      </c>
      <c r="F353" s="574">
        <v>21</v>
      </c>
      <c r="G353" s="575">
        <v>186.11199999999999</v>
      </c>
      <c r="H353" s="576">
        <f t="shared" si="12"/>
        <v>9.1823349365981639E-3</v>
      </c>
      <c r="J353" s="573" t="s">
        <v>61</v>
      </c>
      <c r="K353" s="574">
        <v>5</v>
      </c>
      <c r="L353" s="637">
        <v>37.869</v>
      </c>
      <c r="M353" s="574">
        <v>43</v>
      </c>
      <c r="N353" s="638">
        <v>356.88200000000001</v>
      </c>
      <c r="O353" s="105"/>
      <c r="P353" s="105"/>
      <c r="Q353" s="105"/>
      <c r="R353" s="105"/>
      <c r="S353" s="105"/>
      <c r="T353" s="105"/>
      <c r="U353" s="105"/>
      <c r="V353" s="272"/>
      <c r="W353" s="273"/>
      <c r="X353" s="274"/>
      <c r="Y353" s="166"/>
      <c r="Z353" s="275"/>
      <c r="AA353" s="106"/>
      <c r="AB353" s="107"/>
    </row>
    <row r="354" spans="1:28" s="37" customFormat="1" x14ac:dyDescent="0.2">
      <c r="A354" s="35"/>
      <c r="B354" s="573" t="s">
        <v>206</v>
      </c>
      <c r="C354" s="574">
        <v>3</v>
      </c>
      <c r="D354" s="575">
        <v>25.44</v>
      </c>
      <c r="E354" s="576">
        <f t="shared" si="11"/>
        <v>1.5511892450879006E-3</v>
      </c>
      <c r="F354" s="574">
        <v>14</v>
      </c>
      <c r="G354" s="575">
        <v>114.76</v>
      </c>
      <c r="H354" s="576">
        <f t="shared" si="12"/>
        <v>6.121556624398776E-3</v>
      </c>
      <c r="J354" s="573" t="s">
        <v>224</v>
      </c>
      <c r="K354" s="574">
        <v>2</v>
      </c>
      <c r="L354" s="637">
        <v>15.167999999999999</v>
      </c>
      <c r="M354" s="574">
        <v>4</v>
      </c>
      <c r="N354" s="638">
        <v>34.085000000000001</v>
      </c>
      <c r="O354" s="105"/>
      <c r="P354" s="422"/>
      <c r="Q354" s="105"/>
      <c r="R354" s="105"/>
      <c r="S354" s="105"/>
      <c r="T354" s="105"/>
      <c r="U354" s="105"/>
      <c r="V354" s="272"/>
      <c r="W354" s="273"/>
      <c r="X354" s="274"/>
      <c r="Y354" s="166"/>
      <c r="Z354" s="275"/>
      <c r="AA354" s="106"/>
      <c r="AB354" s="107"/>
    </row>
    <row r="355" spans="1:28" s="37" customFormat="1" x14ac:dyDescent="0.2">
      <c r="A355" s="35"/>
      <c r="B355" s="573" t="s">
        <v>207</v>
      </c>
      <c r="C355" s="574">
        <v>75</v>
      </c>
      <c r="D355" s="575">
        <v>849.69418466000002</v>
      </c>
      <c r="E355" s="576">
        <f t="shared" si="11"/>
        <v>3.8779731127197521E-2</v>
      </c>
      <c r="F355" s="574">
        <v>84</v>
      </c>
      <c r="G355" s="575">
        <v>714.13800000000003</v>
      </c>
      <c r="H355" s="576">
        <f t="shared" si="12"/>
        <v>3.6729339746392656E-2</v>
      </c>
      <c r="J355" s="573" t="s">
        <v>225</v>
      </c>
      <c r="K355" s="574">
        <v>37</v>
      </c>
      <c r="L355" s="637">
        <v>301.56856400000004</v>
      </c>
      <c r="M355" s="574">
        <v>96</v>
      </c>
      <c r="N355" s="638">
        <v>761.68317330000002</v>
      </c>
      <c r="O355" s="105"/>
      <c r="P355" s="422"/>
      <c r="Q355" s="105"/>
      <c r="R355" s="105"/>
      <c r="S355" s="105"/>
      <c r="T355" s="105"/>
      <c r="U355" s="105"/>
      <c r="V355" s="272"/>
      <c r="W355" s="273"/>
      <c r="X355" s="274"/>
      <c r="Y355" s="166"/>
      <c r="Z355" s="275"/>
      <c r="AA355" s="106"/>
      <c r="AB355" s="107"/>
    </row>
    <row r="356" spans="1:28" s="37" customFormat="1" x14ac:dyDescent="0.2">
      <c r="A356" s="35"/>
      <c r="B356" s="573" t="s">
        <v>118</v>
      </c>
      <c r="C356" s="574">
        <v>69</v>
      </c>
      <c r="D356" s="575">
        <v>605.94299999999998</v>
      </c>
      <c r="E356" s="576">
        <f t="shared" si="11"/>
        <v>3.5677352637021716E-2</v>
      </c>
      <c r="F356" s="574">
        <v>39</v>
      </c>
      <c r="G356" s="575">
        <v>336.30200000000002</v>
      </c>
      <c r="H356" s="576">
        <f t="shared" si="12"/>
        <v>1.7052907739396588E-2</v>
      </c>
      <c r="J356" s="573" t="s">
        <v>118</v>
      </c>
      <c r="K356" s="574">
        <v>32</v>
      </c>
      <c r="L356" s="637">
        <v>266.33199999999999</v>
      </c>
      <c r="M356" s="574">
        <v>64</v>
      </c>
      <c r="N356" s="638">
        <v>531.61400000000003</v>
      </c>
      <c r="O356" s="105"/>
      <c r="P356" s="105"/>
      <c r="Q356" s="105"/>
      <c r="R356" s="105"/>
      <c r="S356" s="105"/>
      <c r="T356" s="105"/>
      <c r="U356" s="105"/>
      <c r="V356" s="272"/>
      <c r="W356" s="273"/>
      <c r="X356" s="274"/>
      <c r="Y356" s="166"/>
      <c r="Z356" s="275"/>
      <c r="AA356" s="106"/>
      <c r="AB356" s="107"/>
    </row>
    <row r="357" spans="1:28" s="37" customFormat="1" x14ac:dyDescent="0.2">
      <c r="A357" s="35"/>
      <c r="B357" s="573" t="s">
        <v>237</v>
      </c>
      <c r="C357" s="574">
        <v>62</v>
      </c>
      <c r="D357" s="575">
        <v>558.00718852</v>
      </c>
      <c r="E357" s="576">
        <f t="shared" si="11"/>
        <v>3.2057911065149949E-2</v>
      </c>
      <c r="F357" s="574">
        <v>37</v>
      </c>
      <c r="G357" s="575">
        <v>307.33800000000002</v>
      </c>
      <c r="H357" s="576">
        <f t="shared" si="12"/>
        <v>1.6178399650196764E-2</v>
      </c>
      <c r="J357" s="573" t="s">
        <v>237</v>
      </c>
      <c r="K357" s="574">
        <v>44</v>
      </c>
      <c r="L357" s="638">
        <v>340.25420886999996</v>
      </c>
      <c r="M357" s="574">
        <v>68</v>
      </c>
      <c r="N357" s="638">
        <v>682.25985205000006</v>
      </c>
      <c r="O357" s="105"/>
      <c r="P357" s="105"/>
      <c r="Q357" s="105"/>
      <c r="R357" s="105"/>
      <c r="S357" s="105"/>
      <c r="T357" s="105"/>
      <c r="U357" s="105"/>
      <c r="V357" s="272"/>
      <c r="W357" s="273"/>
      <c r="X357" s="274"/>
      <c r="Y357" s="166"/>
      <c r="Z357" s="275"/>
      <c r="AA357" s="106"/>
      <c r="AB357" s="107"/>
    </row>
    <row r="358" spans="1:28" s="37" customFormat="1" x14ac:dyDescent="0.2">
      <c r="A358" s="35"/>
      <c r="B358" s="573" t="s">
        <v>208</v>
      </c>
      <c r="C358" s="574">
        <v>1</v>
      </c>
      <c r="D358" s="575">
        <v>7.0970000000000004</v>
      </c>
      <c r="E358" s="576">
        <f t="shared" si="11"/>
        <v>5.1706308169596695E-4</v>
      </c>
      <c r="F358" s="574">
        <v>9</v>
      </c>
      <c r="G358" s="575">
        <v>75.340999999999994</v>
      </c>
      <c r="H358" s="576">
        <f t="shared" si="12"/>
        <v>3.935286401399213E-3</v>
      </c>
      <c r="J358" s="573" t="s">
        <v>226</v>
      </c>
      <c r="K358" s="574">
        <v>0</v>
      </c>
      <c r="L358" s="637">
        <v>0</v>
      </c>
      <c r="M358" s="574"/>
      <c r="N358" s="638"/>
      <c r="P358" s="81"/>
      <c r="Q358" s="81"/>
      <c r="R358" s="81"/>
      <c r="S358" s="81"/>
      <c r="T358" s="81"/>
      <c r="U358" s="81"/>
      <c r="V358" s="272"/>
      <c r="W358" s="273"/>
      <c r="X358" s="274"/>
      <c r="Y358" s="166"/>
      <c r="Z358" s="166"/>
      <c r="AA358" s="106"/>
      <c r="AB358" s="107"/>
    </row>
    <row r="359" spans="1:28" s="37" customFormat="1" x14ac:dyDescent="0.2">
      <c r="A359" s="35"/>
      <c r="B359" s="648" t="s">
        <v>347</v>
      </c>
      <c r="C359" s="649">
        <v>1</v>
      </c>
      <c r="D359" s="650">
        <v>7.9390000000000001</v>
      </c>
      <c r="E359" s="576">
        <f t="shared" si="11"/>
        <v>5.1706308169596695E-4</v>
      </c>
      <c r="F359" s="649">
        <v>2</v>
      </c>
      <c r="G359" s="650">
        <v>25.28</v>
      </c>
      <c r="H359" s="576">
        <f t="shared" si="12"/>
        <v>8.7450808919982512E-4</v>
      </c>
      <c r="J359" s="648" t="s">
        <v>347</v>
      </c>
      <c r="K359" s="649">
        <v>0</v>
      </c>
      <c r="L359" s="651">
        <v>0</v>
      </c>
      <c r="M359" s="649">
        <v>4</v>
      </c>
      <c r="N359" s="652">
        <v>34.28</v>
      </c>
      <c r="P359" s="81"/>
      <c r="Q359" s="81"/>
      <c r="R359" s="81"/>
      <c r="S359" s="81"/>
      <c r="T359" s="81"/>
      <c r="U359" s="81"/>
      <c r="V359" s="272"/>
      <c r="W359" s="273"/>
      <c r="X359" s="274"/>
      <c r="Y359" s="166"/>
      <c r="Z359" s="166"/>
      <c r="AA359" s="106"/>
      <c r="AB359" s="107"/>
    </row>
    <row r="360" spans="1:28" s="37" customFormat="1" x14ac:dyDescent="0.2">
      <c r="A360" s="35"/>
      <c r="B360" s="573" t="s">
        <v>114</v>
      </c>
      <c r="C360" s="574">
        <v>7</v>
      </c>
      <c r="D360" s="575">
        <v>64.72</v>
      </c>
      <c r="E360" s="576">
        <f t="shared" si="11"/>
        <v>3.6194415718717684E-3</v>
      </c>
      <c r="F360" s="574">
        <v>14</v>
      </c>
      <c r="G360" s="575">
        <v>115.675</v>
      </c>
      <c r="H360" s="576">
        <f t="shared" si="12"/>
        <v>6.121556624398776E-3</v>
      </c>
      <c r="J360" s="573" t="s">
        <v>114</v>
      </c>
      <c r="K360" s="574">
        <v>21</v>
      </c>
      <c r="L360" s="637">
        <v>162.50299999999999</v>
      </c>
      <c r="M360" s="574">
        <v>44</v>
      </c>
      <c r="N360" s="638">
        <v>344.77586812000004</v>
      </c>
      <c r="P360" s="81"/>
      <c r="Q360" s="81"/>
      <c r="R360" s="81"/>
      <c r="S360" s="81"/>
      <c r="T360" s="81"/>
      <c r="U360" s="81"/>
      <c r="V360" s="272"/>
      <c r="W360" s="273"/>
      <c r="X360" s="274"/>
      <c r="Y360" s="273"/>
      <c r="Z360" s="166"/>
      <c r="AA360" s="106"/>
      <c r="AB360" s="107"/>
    </row>
    <row r="361" spans="1:28" s="37" customFormat="1" x14ac:dyDescent="0.2">
      <c r="A361" s="35"/>
      <c r="B361" s="573" t="s">
        <v>183</v>
      </c>
      <c r="C361" s="574">
        <v>0</v>
      </c>
      <c r="D361" s="575">
        <v>0</v>
      </c>
      <c r="E361" s="576">
        <f t="shared" si="11"/>
        <v>0</v>
      </c>
      <c r="F361" s="574">
        <v>0</v>
      </c>
      <c r="G361" s="575">
        <v>0</v>
      </c>
      <c r="H361" s="576">
        <f t="shared" si="12"/>
        <v>0</v>
      </c>
      <c r="J361" s="573" t="s">
        <v>227</v>
      </c>
      <c r="K361" s="574">
        <v>1</v>
      </c>
      <c r="L361" s="638">
        <v>6.3170000000000002</v>
      </c>
      <c r="M361" s="574">
        <v>1</v>
      </c>
      <c r="N361" s="638">
        <v>6.3170000000000002</v>
      </c>
      <c r="P361" s="81"/>
      <c r="Q361" s="81"/>
      <c r="R361" s="81"/>
      <c r="S361" s="81"/>
      <c r="T361" s="81"/>
      <c r="U361" s="81"/>
      <c r="V361" s="272"/>
      <c r="W361" s="273"/>
      <c r="X361" s="274"/>
      <c r="Y361" s="166"/>
      <c r="Z361" s="272"/>
      <c r="AA361" s="43"/>
    </row>
    <row r="362" spans="1:28" s="37" customFormat="1" x14ac:dyDescent="0.2">
      <c r="A362" s="35"/>
      <c r="B362" s="573" t="s">
        <v>198</v>
      </c>
      <c r="C362" s="574">
        <v>0</v>
      </c>
      <c r="D362" s="575">
        <v>0</v>
      </c>
      <c r="E362" s="576">
        <f t="shared" si="11"/>
        <v>0</v>
      </c>
      <c r="F362" s="574">
        <v>0</v>
      </c>
      <c r="G362" s="575">
        <v>0</v>
      </c>
      <c r="H362" s="576">
        <f t="shared" si="12"/>
        <v>0</v>
      </c>
      <c r="J362" s="573" t="s">
        <v>198</v>
      </c>
      <c r="K362" s="574">
        <v>3</v>
      </c>
      <c r="L362" s="637">
        <v>21.094999999999999</v>
      </c>
      <c r="M362" s="574">
        <v>0</v>
      </c>
      <c r="N362" s="638">
        <v>0</v>
      </c>
      <c r="P362" s="106"/>
      <c r="Q362" s="106"/>
      <c r="R362" s="106"/>
      <c r="S362" s="106"/>
      <c r="T362" s="106"/>
      <c r="U362" s="106"/>
      <c r="V362" s="274"/>
      <c r="W362" s="272"/>
      <c r="X362" s="273"/>
      <c r="Y362" s="238"/>
      <c r="Z362" s="272"/>
      <c r="AA362" s="82"/>
    </row>
    <row r="363" spans="1:28" s="37" customFormat="1" x14ac:dyDescent="0.2">
      <c r="A363" s="35"/>
      <c r="B363" s="573" t="s">
        <v>222</v>
      </c>
      <c r="C363" s="574">
        <v>0</v>
      </c>
      <c r="D363" s="575">
        <v>0</v>
      </c>
      <c r="E363" s="576">
        <f t="shared" si="11"/>
        <v>0</v>
      </c>
      <c r="F363" s="574">
        <v>0</v>
      </c>
      <c r="G363" s="575">
        <v>0</v>
      </c>
      <c r="H363" s="576">
        <f t="shared" si="12"/>
        <v>0</v>
      </c>
      <c r="J363" s="573" t="s">
        <v>222</v>
      </c>
      <c r="K363" s="574">
        <v>1</v>
      </c>
      <c r="L363" s="637">
        <v>7.63</v>
      </c>
      <c r="M363" s="574">
        <v>6</v>
      </c>
      <c r="N363" s="638">
        <v>54.137050350000003</v>
      </c>
      <c r="P363" s="106"/>
      <c r="Q363" s="106"/>
      <c r="R363" s="106"/>
      <c r="S363" s="106"/>
      <c r="T363" s="106"/>
      <c r="U363" s="106"/>
      <c r="V363" s="274"/>
      <c r="W363" s="272"/>
      <c r="X363" s="273"/>
      <c r="Y363" s="238"/>
      <c r="Z363" s="272"/>
      <c r="AA363" s="82"/>
    </row>
    <row r="364" spans="1:28" s="37" customFormat="1" x14ac:dyDescent="0.2">
      <c r="A364" s="35"/>
      <c r="B364" s="573" t="s">
        <v>220</v>
      </c>
      <c r="C364" s="574">
        <v>28</v>
      </c>
      <c r="D364" s="575">
        <v>264.28992726000001</v>
      </c>
      <c r="E364" s="576">
        <f t="shared" si="11"/>
        <v>1.4477766287487074E-2</v>
      </c>
      <c r="F364" s="574">
        <v>40</v>
      </c>
      <c r="G364" s="575">
        <v>375.41899999999998</v>
      </c>
      <c r="H364" s="576">
        <f t="shared" si="12"/>
        <v>1.74901617839965E-2</v>
      </c>
      <c r="J364" s="573" t="s">
        <v>220</v>
      </c>
      <c r="K364" s="574">
        <v>20</v>
      </c>
      <c r="L364" s="637">
        <v>173.90162282</v>
      </c>
      <c r="M364" s="574">
        <v>31</v>
      </c>
      <c r="N364" s="638">
        <v>257.27005962999999</v>
      </c>
      <c r="P364" s="106"/>
      <c r="Q364" s="106"/>
      <c r="R364" s="106"/>
      <c r="S364" s="106"/>
      <c r="T364" s="106"/>
      <c r="U364" s="106"/>
      <c r="V364" s="274"/>
      <c r="W364" s="272"/>
      <c r="X364" s="273"/>
      <c r="Y364" s="238"/>
      <c r="Z364" s="272"/>
      <c r="AA364" s="82"/>
    </row>
    <row r="365" spans="1:28" s="37" customFormat="1" x14ac:dyDescent="0.2">
      <c r="A365" s="35"/>
      <c r="B365" s="573" t="s">
        <v>199</v>
      </c>
      <c r="C365" s="574">
        <v>7</v>
      </c>
      <c r="D365" s="575">
        <v>58.651000000000003</v>
      </c>
      <c r="E365" s="576">
        <f t="shared" si="11"/>
        <v>3.6194415718717684E-3</v>
      </c>
      <c r="F365" s="574">
        <v>49</v>
      </c>
      <c r="G365" s="575">
        <v>411.72</v>
      </c>
      <c r="H365" s="576">
        <f t="shared" si="12"/>
        <v>2.1425448185395716E-2</v>
      </c>
      <c r="J365" s="573" t="s">
        <v>199</v>
      </c>
      <c r="K365" s="574">
        <v>21</v>
      </c>
      <c r="L365" s="638">
        <v>157.77600000000001</v>
      </c>
      <c r="M365" s="574">
        <v>25</v>
      </c>
      <c r="N365" s="638">
        <v>189.19200000000001</v>
      </c>
      <c r="P365" s="106"/>
      <c r="Q365" s="106"/>
      <c r="R365" s="106"/>
      <c r="S365" s="106"/>
      <c r="T365" s="106"/>
      <c r="U365" s="106"/>
      <c r="V365" s="274"/>
      <c r="W365" s="272"/>
      <c r="X365" s="273"/>
      <c r="Y365" s="238"/>
      <c r="Z365" s="272"/>
      <c r="AA365" s="82"/>
    </row>
    <row r="366" spans="1:28" s="37" customFormat="1" ht="24.95" customHeight="1" x14ac:dyDescent="0.2">
      <c r="A366" s="35"/>
      <c r="B366" s="577" t="s">
        <v>51</v>
      </c>
      <c r="C366" s="578">
        <f t="shared" ref="C366:H366" si="13">SUM(C342:C365)</f>
        <v>1934</v>
      </c>
      <c r="D366" s="556">
        <f t="shared" si="13"/>
        <v>24231.088722230004</v>
      </c>
      <c r="E366" s="579">
        <f t="shared" si="13"/>
        <v>1.0000000000000002</v>
      </c>
      <c r="F366" s="578">
        <f t="shared" si="13"/>
        <v>2287</v>
      </c>
      <c r="G366" s="556">
        <f t="shared" si="13"/>
        <v>27771.883965969995</v>
      </c>
      <c r="H366" s="579">
        <f t="shared" si="13"/>
        <v>1.0000000000000002</v>
      </c>
      <c r="J366" s="577" t="s">
        <v>51</v>
      </c>
      <c r="K366" s="578">
        <f>SUM(K342:K365)</f>
        <v>2282</v>
      </c>
      <c r="L366" s="556">
        <f>SUM(L342:L365)</f>
        <v>21437.467426420004</v>
      </c>
      <c r="M366" s="578">
        <f>SUM(M342:M365)</f>
        <v>2366</v>
      </c>
      <c r="N366" s="556">
        <f>SUM(N342:N365)</f>
        <v>23250.412277859992</v>
      </c>
      <c r="P366" s="81"/>
      <c r="Q366" s="81"/>
      <c r="R366" s="81"/>
      <c r="S366" s="81"/>
      <c r="T366" s="81"/>
      <c r="U366" s="81"/>
      <c r="V366" s="274"/>
      <c r="W366" s="272"/>
      <c r="X366" s="274"/>
      <c r="Y366" s="166"/>
      <c r="Z366" s="272"/>
    </row>
    <row r="367" spans="1:28" ht="18.75" customHeight="1" x14ac:dyDescent="0.2">
      <c r="A367" s="16"/>
      <c r="B367" s="344" t="s">
        <v>117</v>
      </c>
      <c r="C367" s="570"/>
      <c r="D367" s="570"/>
      <c r="E367" s="570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8"/>
      <c r="Y367" s="270"/>
      <c r="AA367" s="268"/>
    </row>
    <row r="368" spans="1:28" x14ac:dyDescent="0.2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8"/>
      <c r="Y368" s="268"/>
      <c r="AA368" s="268"/>
    </row>
    <row r="369" spans="1:27" x14ac:dyDescent="0.2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8"/>
    </row>
    <row r="370" spans="1:27" x14ac:dyDescent="0.2">
      <c r="A370" s="16"/>
      <c r="B370" s="508"/>
      <c r="C370" s="570"/>
      <c r="D370" s="570"/>
      <c r="E370" s="570"/>
      <c r="F370" s="83"/>
      <c r="G370" s="83"/>
      <c r="H370" s="20"/>
      <c r="Q370" s="21"/>
      <c r="R370" s="21"/>
      <c r="S370" s="21"/>
      <c r="T370" s="21"/>
      <c r="U370" s="21"/>
      <c r="V370" s="21"/>
      <c r="W370" s="270"/>
      <c r="X370" s="208"/>
      <c r="Y370" s="207"/>
      <c r="AA370" s="208"/>
    </row>
    <row r="371" spans="1:27" x14ac:dyDescent="0.2">
      <c r="A371" s="16"/>
      <c r="B371" s="508"/>
      <c r="C371" s="452"/>
      <c r="D371" s="452"/>
      <c r="E371" s="508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6"/>
    </row>
    <row r="372" spans="1:27" x14ac:dyDescent="0.2">
      <c r="A372" s="16"/>
      <c r="B372" s="508"/>
      <c r="C372" s="452"/>
      <c r="D372" s="452"/>
      <c r="E372" s="508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">
      <c r="A373" s="16"/>
      <c r="B373" s="508"/>
      <c r="C373" s="452"/>
      <c r="D373" s="452"/>
      <c r="E373" s="508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">
      <c r="A374" s="16"/>
      <c r="B374" s="508"/>
      <c r="C374" s="452"/>
      <c r="D374" s="452"/>
      <c r="E374" s="508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7"/>
      <c r="X374" s="208"/>
      <c r="Y374" s="207"/>
    </row>
    <row r="375" spans="1:27" ht="12.75" customHeight="1" x14ac:dyDescent="0.2">
      <c r="A375" s="16"/>
      <c r="B375" s="508"/>
      <c r="C375" s="452"/>
      <c r="D375" s="452"/>
      <c r="E375" s="508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8"/>
      <c r="X375" s="208"/>
      <c r="Y375" s="207"/>
    </row>
    <row r="376" spans="1:27" ht="12.75" customHeight="1" x14ac:dyDescent="0.2">
      <c r="A376" s="16"/>
      <c r="B376" s="559"/>
      <c r="C376" s="452"/>
      <c r="D376" s="452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9"/>
    </row>
    <row r="378" spans="1:27" ht="15" customHeight="1" x14ac:dyDescent="0.2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6"/>
      <c r="Y378" s="280"/>
    </row>
    <row r="379" spans="1:27" ht="14.25" customHeight="1" x14ac:dyDescent="0.2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6"/>
    </row>
    <row r="380" spans="1:27" ht="12.75" customHeight="1" x14ac:dyDescent="0.2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">
      <c r="A420" s="710" t="s">
        <v>212</v>
      </c>
      <c r="B420" s="710"/>
      <c r="C420" s="710"/>
      <c r="D420" s="710"/>
      <c r="E420" s="710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25">
      <c r="A422" s="16"/>
      <c r="B422" s="721" t="s">
        <v>210</v>
      </c>
      <c r="C422" s="722"/>
      <c r="D422" s="722"/>
      <c r="E422" s="723"/>
      <c r="F422" s="118"/>
      <c r="G422" s="721" t="s">
        <v>210</v>
      </c>
      <c r="H422" s="722"/>
      <c r="I422" s="722"/>
      <c r="J422" s="723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25">
      <c r="A423" s="16"/>
      <c r="B423" s="721" t="s">
        <v>492</v>
      </c>
      <c r="C423" s="722"/>
      <c r="D423" s="722"/>
      <c r="E423" s="723"/>
      <c r="F423" s="118"/>
      <c r="G423" s="721" t="s">
        <v>493</v>
      </c>
      <c r="H423" s="722"/>
      <c r="I423" s="722"/>
      <c r="J423" s="723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25">
      <c r="A424" s="16"/>
      <c r="B424" s="707" t="s">
        <v>42</v>
      </c>
      <c r="C424" s="707" t="s">
        <v>52</v>
      </c>
      <c r="D424" s="704" t="s">
        <v>182</v>
      </c>
      <c r="E424" s="704" t="s">
        <v>29</v>
      </c>
      <c r="F424" s="118"/>
      <c r="G424" s="702" t="s">
        <v>42</v>
      </c>
      <c r="H424" s="702" t="s">
        <v>52</v>
      </c>
      <c r="I424" s="702" t="s">
        <v>182</v>
      </c>
      <c r="J424" s="702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25">
      <c r="A425" s="16"/>
      <c r="B425" s="705"/>
      <c r="C425" s="705"/>
      <c r="D425" s="705"/>
      <c r="E425" s="705"/>
      <c r="F425" s="118"/>
      <c r="G425" s="703"/>
      <c r="H425" s="703"/>
      <c r="I425" s="703"/>
      <c r="J425" s="703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25">
      <c r="A426" s="16"/>
      <c r="B426" s="580" t="s">
        <v>44</v>
      </c>
      <c r="C426" s="581">
        <v>497</v>
      </c>
      <c r="D426" s="581">
        <v>121</v>
      </c>
      <c r="E426" s="581">
        <f t="shared" ref="E426:E449" si="14">+C426+D426</f>
        <v>618</v>
      </c>
      <c r="F426" s="118"/>
      <c r="G426" s="619" t="s">
        <v>44</v>
      </c>
      <c r="H426" s="581">
        <v>687</v>
      </c>
      <c r="I426" s="581">
        <v>24</v>
      </c>
      <c r="J426" s="581">
        <f>+H426+I426</f>
        <v>711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25">
      <c r="A427" s="16"/>
      <c r="B427" s="580" t="s">
        <v>45</v>
      </c>
      <c r="C427" s="581">
        <v>256</v>
      </c>
      <c r="D427" s="581">
        <v>157</v>
      </c>
      <c r="E427" s="581">
        <f t="shared" si="14"/>
        <v>413</v>
      </c>
      <c r="F427" s="118"/>
      <c r="G427" s="619" t="s">
        <v>45</v>
      </c>
      <c r="H427" s="581">
        <v>471</v>
      </c>
      <c r="I427" s="581">
        <v>219</v>
      </c>
      <c r="J427" s="581">
        <f t="shared" ref="J427:J449" si="15">+H427+I427</f>
        <v>690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25">
      <c r="A428" s="16"/>
      <c r="B428" s="580" t="s">
        <v>46</v>
      </c>
      <c r="C428" s="581">
        <v>10</v>
      </c>
      <c r="D428" s="581">
        <v>13</v>
      </c>
      <c r="E428" s="581">
        <f t="shared" si="14"/>
        <v>23</v>
      </c>
      <c r="F428" s="118"/>
      <c r="G428" s="619" t="s">
        <v>46</v>
      </c>
      <c r="H428" s="581">
        <v>1</v>
      </c>
      <c r="I428" s="581">
        <v>19</v>
      </c>
      <c r="J428" s="581">
        <f t="shared" si="15"/>
        <v>20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25">
      <c r="A429" s="16"/>
      <c r="B429" s="580" t="s">
        <v>47</v>
      </c>
      <c r="C429" s="581">
        <v>26</v>
      </c>
      <c r="D429" s="581">
        <v>1</v>
      </c>
      <c r="E429" s="581">
        <f t="shared" si="14"/>
        <v>27</v>
      </c>
      <c r="F429" s="118"/>
      <c r="G429" s="619" t="s">
        <v>47</v>
      </c>
      <c r="H429" s="581">
        <v>2</v>
      </c>
      <c r="I429" s="581">
        <v>0</v>
      </c>
      <c r="J429" s="581">
        <f t="shared" si="15"/>
        <v>2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25">
      <c r="A430" s="16"/>
      <c r="B430" s="580" t="s">
        <v>48</v>
      </c>
      <c r="C430" s="581">
        <v>6</v>
      </c>
      <c r="D430" s="581">
        <v>0</v>
      </c>
      <c r="E430" s="581">
        <f t="shared" si="14"/>
        <v>6</v>
      </c>
      <c r="F430" s="118"/>
      <c r="G430" s="619" t="s">
        <v>48</v>
      </c>
      <c r="H430" s="581">
        <v>4</v>
      </c>
      <c r="I430" s="581">
        <v>0</v>
      </c>
      <c r="J430" s="581">
        <f t="shared" si="15"/>
        <v>4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25">
      <c r="A431" s="16"/>
      <c r="B431" s="580" t="s">
        <v>49</v>
      </c>
      <c r="C431" s="581">
        <v>57</v>
      </c>
      <c r="D431" s="581">
        <v>1</v>
      </c>
      <c r="E431" s="581">
        <f t="shared" si="14"/>
        <v>58</v>
      </c>
      <c r="F431" s="118"/>
      <c r="G431" s="619" t="s">
        <v>49</v>
      </c>
      <c r="H431" s="581">
        <v>57</v>
      </c>
      <c r="I431" s="581">
        <v>8</v>
      </c>
      <c r="J431" s="581">
        <f t="shared" si="15"/>
        <v>65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25">
      <c r="A432" s="16"/>
      <c r="B432" s="580" t="s">
        <v>109</v>
      </c>
      <c r="C432" s="581">
        <v>86</v>
      </c>
      <c r="D432" s="581">
        <v>11</v>
      </c>
      <c r="E432" s="581">
        <f t="shared" si="14"/>
        <v>97</v>
      </c>
      <c r="F432" s="118"/>
      <c r="G432" s="619" t="s">
        <v>109</v>
      </c>
      <c r="H432" s="581">
        <v>231</v>
      </c>
      <c r="I432" s="581">
        <v>5</v>
      </c>
      <c r="J432" s="581">
        <f t="shared" si="15"/>
        <v>236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25">
      <c r="A433" s="16"/>
      <c r="B433" s="580" t="s">
        <v>203</v>
      </c>
      <c r="C433" s="581">
        <v>148</v>
      </c>
      <c r="D433" s="581">
        <v>100</v>
      </c>
      <c r="E433" s="581">
        <f t="shared" si="14"/>
        <v>248</v>
      </c>
      <c r="F433" s="118"/>
      <c r="G433" s="619" t="s">
        <v>203</v>
      </c>
      <c r="H433" s="581">
        <v>76</v>
      </c>
      <c r="I433" s="581">
        <v>77</v>
      </c>
      <c r="J433" s="581">
        <f t="shared" si="15"/>
        <v>153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25">
      <c r="A434" s="16"/>
      <c r="B434" s="580" t="s">
        <v>50</v>
      </c>
      <c r="C434" s="581">
        <v>68</v>
      </c>
      <c r="D434" s="581">
        <v>48</v>
      </c>
      <c r="E434" s="581">
        <f t="shared" si="14"/>
        <v>116</v>
      </c>
      <c r="F434" s="118"/>
      <c r="G434" s="619" t="s">
        <v>50</v>
      </c>
      <c r="H434" s="581">
        <v>91</v>
      </c>
      <c r="I434" s="581">
        <v>28</v>
      </c>
      <c r="J434" s="581">
        <f t="shared" si="15"/>
        <v>119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25">
      <c r="A435" s="16"/>
      <c r="B435" s="580" t="s">
        <v>204</v>
      </c>
      <c r="C435" s="581">
        <v>17</v>
      </c>
      <c r="D435" s="581">
        <v>0</v>
      </c>
      <c r="E435" s="581">
        <f t="shared" si="14"/>
        <v>17</v>
      </c>
      <c r="F435" s="118"/>
      <c r="G435" s="619" t="s">
        <v>204</v>
      </c>
      <c r="H435" s="581">
        <v>32</v>
      </c>
      <c r="I435" s="581">
        <v>8</v>
      </c>
      <c r="J435" s="581">
        <f t="shared" si="15"/>
        <v>40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25">
      <c r="A436" s="16"/>
      <c r="B436" s="580" t="s">
        <v>205</v>
      </c>
      <c r="C436" s="581">
        <v>46</v>
      </c>
      <c r="D436" s="581">
        <v>0</v>
      </c>
      <c r="E436" s="581">
        <f t="shared" si="14"/>
        <v>46</v>
      </c>
      <c r="F436" s="118"/>
      <c r="G436" s="619" t="s">
        <v>205</v>
      </c>
      <c r="H436" s="581">
        <v>54</v>
      </c>
      <c r="I436" s="581">
        <v>1</v>
      </c>
      <c r="J436" s="581">
        <f t="shared" si="15"/>
        <v>55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25">
      <c r="A437" s="16"/>
      <c r="B437" s="580" t="s">
        <v>61</v>
      </c>
      <c r="C437" s="581">
        <v>12</v>
      </c>
      <c r="D437" s="581">
        <v>0</v>
      </c>
      <c r="E437" s="581">
        <f t="shared" si="14"/>
        <v>12</v>
      </c>
      <c r="F437" s="118"/>
      <c r="G437" s="619" t="s">
        <v>61</v>
      </c>
      <c r="H437" s="581">
        <v>5</v>
      </c>
      <c r="I437" s="581">
        <v>0</v>
      </c>
      <c r="J437" s="581">
        <f t="shared" si="15"/>
        <v>5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25">
      <c r="A438" s="16"/>
      <c r="B438" s="580" t="s">
        <v>206</v>
      </c>
      <c r="C438" s="581">
        <v>3</v>
      </c>
      <c r="D438" s="581">
        <v>0</v>
      </c>
      <c r="E438" s="581">
        <f t="shared" si="14"/>
        <v>3</v>
      </c>
      <c r="F438" s="118"/>
      <c r="G438" s="619" t="s">
        <v>206</v>
      </c>
      <c r="H438" s="581">
        <v>2</v>
      </c>
      <c r="I438" s="581">
        <v>0</v>
      </c>
      <c r="J438" s="581">
        <f t="shared" si="15"/>
        <v>2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25">
      <c r="A439" s="16"/>
      <c r="B439" s="580" t="s">
        <v>207</v>
      </c>
      <c r="C439" s="581">
        <v>58</v>
      </c>
      <c r="D439" s="581">
        <v>17</v>
      </c>
      <c r="E439" s="581">
        <f t="shared" si="14"/>
        <v>75</v>
      </c>
      <c r="F439" s="118"/>
      <c r="G439" s="619" t="s">
        <v>207</v>
      </c>
      <c r="H439" s="581">
        <v>36</v>
      </c>
      <c r="I439" s="581">
        <v>1</v>
      </c>
      <c r="J439" s="581">
        <f t="shared" si="15"/>
        <v>37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25">
      <c r="A440" s="16"/>
      <c r="B440" s="580" t="s">
        <v>118</v>
      </c>
      <c r="C440" s="581">
        <v>69</v>
      </c>
      <c r="D440" s="581">
        <v>0</v>
      </c>
      <c r="E440" s="581">
        <f t="shared" si="14"/>
        <v>69</v>
      </c>
      <c r="F440" s="118"/>
      <c r="G440" s="619" t="s">
        <v>118</v>
      </c>
      <c r="H440" s="581">
        <v>32</v>
      </c>
      <c r="I440" s="581">
        <v>0</v>
      </c>
      <c r="J440" s="581">
        <f t="shared" si="15"/>
        <v>32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25">
      <c r="A441" s="16"/>
      <c r="B441" s="580" t="s">
        <v>237</v>
      </c>
      <c r="C441" s="581">
        <v>58</v>
      </c>
      <c r="D441" s="581">
        <v>4</v>
      </c>
      <c r="E441" s="581">
        <f t="shared" si="14"/>
        <v>62</v>
      </c>
      <c r="F441" s="118"/>
      <c r="G441" s="619" t="s">
        <v>237</v>
      </c>
      <c r="H441" s="581">
        <v>42</v>
      </c>
      <c r="I441" s="581">
        <v>2</v>
      </c>
      <c r="J441" s="581">
        <f t="shared" si="15"/>
        <v>44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25">
      <c r="A442" s="16"/>
      <c r="B442" s="580" t="s">
        <v>208</v>
      </c>
      <c r="C442" s="581">
        <v>1</v>
      </c>
      <c r="D442" s="581">
        <v>0</v>
      </c>
      <c r="E442" s="581">
        <f t="shared" si="14"/>
        <v>1</v>
      </c>
      <c r="F442" s="118"/>
      <c r="G442" s="619" t="s">
        <v>208</v>
      </c>
      <c r="H442" s="581">
        <v>0</v>
      </c>
      <c r="I442" s="581">
        <v>0</v>
      </c>
      <c r="J442" s="581">
        <f t="shared" si="15"/>
        <v>0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25">
      <c r="A443" s="16"/>
      <c r="B443" s="653" t="s">
        <v>347</v>
      </c>
      <c r="C443" s="654">
        <v>1</v>
      </c>
      <c r="D443" s="654">
        <v>0</v>
      </c>
      <c r="E443" s="581">
        <f t="shared" si="14"/>
        <v>1</v>
      </c>
      <c r="F443" s="118"/>
      <c r="G443" s="655" t="s">
        <v>347</v>
      </c>
      <c r="H443" s="654">
        <v>0</v>
      </c>
      <c r="I443" s="654">
        <v>0</v>
      </c>
      <c r="J443" s="654">
        <v>0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25">
      <c r="A444" s="16"/>
      <c r="B444" s="580" t="s">
        <v>114</v>
      </c>
      <c r="C444" s="581">
        <v>7</v>
      </c>
      <c r="D444" s="581">
        <v>0</v>
      </c>
      <c r="E444" s="581">
        <f>+C444+D444</f>
        <v>7</v>
      </c>
      <c r="F444" s="118"/>
      <c r="G444" s="619" t="s">
        <v>114</v>
      </c>
      <c r="H444" s="581">
        <v>21</v>
      </c>
      <c r="I444" s="581">
        <v>0</v>
      </c>
      <c r="J444" s="581">
        <f t="shared" si="15"/>
        <v>21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25">
      <c r="A445" s="16"/>
      <c r="B445" s="580" t="s">
        <v>183</v>
      </c>
      <c r="C445" s="581">
        <v>0</v>
      </c>
      <c r="D445" s="581">
        <v>0</v>
      </c>
      <c r="E445" s="581">
        <f t="shared" si="14"/>
        <v>0</v>
      </c>
      <c r="F445" s="118"/>
      <c r="G445" s="620" t="s">
        <v>183</v>
      </c>
      <c r="H445" s="581">
        <v>1</v>
      </c>
      <c r="I445" s="581">
        <v>0</v>
      </c>
      <c r="J445" s="581">
        <f t="shared" si="15"/>
        <v>1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25">
      <c r="A446" s="16"/>
      <c r="B446" s="580" t="s">
        <v>221</v>
      </c>
      <c r="C446" s="581">
        <v>0</v>
      </c>
      <c r="D446" s="581">
        <v>0</v>
      </c>
      <c r="E446" s="581">
        <f t="shared" si="14"/>
        <v>0</v>
      </c>
      <c r="F446" s="118"/>
      <c r="G446" s="620" t="s">
        <v>221</v>
      </c>
      <c r="H446" s="581">
        <v>3</v>
      </c>
      <c r="I446" s="581">
        <v>0</v>
      </c>
      <c r="J446" s="581">
        <f t="shared" si="15"/>
        <v>3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25">
      <c r="A447" s="16"/>
      <c r="B447" s="580" t="s">
        <v>222</v>
      </c>
      <c r="C447" s="581">
        <v>0</v>
      </c>
      <c r="D447" s="581">
        <v>0</v>
      </c>
      <c r="E447" s="581">
        <f t="shared" si="14"/>
        <v>0</v>
      </c>
      <c r="F447" s="118"/>
      <c r="G447" s="619" t="s">
        <v>222</v>
      </c>
      <c r="H447" s="581">
        <v>1</v>
      </c>
      <c r="I447" s="581">
        <v>0</v>
      </c>
      <c r="J447" s="581">
        <f t="shared" si="15"/>
        <v>1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25">
      <c r="A448" s="16"/>
      <c r="B448" s="580" t="s">
        <v>220</v>
      </c>
      <c r="C448" s="581">
        <v>27</v>
      </c>
      <c r="D448" s="581">
        <v>1</v>
      </c>
      <c r="E448" s="581">
        <f t="shared" si="14"/>
        <v>28</v>
      </c>
      <c r="F448" s="118"/>
      <c r="G448" s="620" t="s">
        <v>220</v>
      </c>
      <c r="H448" s="581">
        <v>19</v>
      </c>
      <c r="I448" s="581">
        <v>1</v>
      </c>
      <c r="J448" s="581">
        <f>+H448+I448</f>
        <v>20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25">
      <c r="A449" s="16"/>
      <c r="B449" s="580" t="s">
        <v>199</v>
      </c>
      <c r="C449" s="581">
        <v>7</v>
      </c>
      <c r="D449" s="581">
        <v>0</v>
      </c>
      <c r="E449" s="581">
        <f t="shared" si="14"/>
        <v>7</v>
      </c>
      <c r="F449" s="118"/>
      <c r="G449" s="619" t="s">
        <v>199</v>
      </c>
      <c r="H449" s="581">
        <v>21</v>
      </c>
      <c r="I449" s="581">
        <v>0</v>
      </c>
      <c r="J449" s="581">
        <f t="shared" si="15"/>
        <v>21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25">
      <c r="A450" s="16"/>
      <c r="B450" s="582" t="s">
        <v>51</v>
      </c>
      <c r="C450" s="583">
        <f>SUM(C426:C449)</f>
        <v>1460</v>
      </c>
      <c r="D450" s="583">
        <f>SUM(D426:D449)</f>
        <v>474</v>
      </c>
      <c r="E450" s="583">
        <f>SUM(E426:E449)</f>
        <v>1934</v>
      </c>
      <c r="F450" s="118"/>
      <c r="G450" s="583" t="s">
        <v>51</v>
      </c>
      <c r="H450" s="583">
        <f>SUM(H426:H449)</f>
        <v>1889</v>
      </c>
      <c r="I450" s="583">
        <f>SUM(I426:I449)</f>
        <v>393</v>
      </c>
      <c r="J450" s="621">
        <f>SUM(J426:J449)</f>
        <v>2282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">
      <c r="A451" s="16"/>
      <c r="B451" s="584" t="s">
        <v>209</v>
      </c>
      <c r="C451" s="584"/>
      <c r="D451" s="584"/>
      <c r="E451" s="584"/>
      <c r="F451" s="120"/>
      <c r="G451" s="584" t="s">
        <v>209</v>
      </c>
      <c r="H451" s="434"/>
      <c r="I451" s="622"/>
      <c r="J451" s="622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">
      <c r="A453" s="16"/>
      <c r="B453" s="721" t="s">
        <v>211</v>
      </c>
      <c r="C453" s="722"/>
      <c r="D453" s="722"/>
      <c r="E453" s="723"/>
      <c r="F453" s="114"/>
      <c r="G453" s="721" t="s">
        <v>211</v>
      </c>
      <c r="H453" s="722"/>
      <c r="I453" s="722"/>
      <c r="J453" s="723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">
      <c r="A454" s="16"/>
      <c r="B454" s="721" t="s">
        <v>492</v>
      </c>
      <c r="C454" s="722"/>
      <c r="D454" s="722"/>
      <c r="E454" s="723"/>
      <c r="F454" s="114"/>
      <c r="G454" s="721" t="s">
        <v>493</v>
      </c>
      <c r="H454" s="722"/>
      <c r="I454" s="722"/>
      <c r="J454" s="723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">
      <c r="A455" s="16"/>
      <c r="B455" s="707" t="s">
        <v>42</v>
      </c>
      <c r="C455" s="707" t="s">
        <v>52</v>
      </c>
      <c r="D455" s="704" t="s">
        <v>182</v>
      </c>
      <c r="E455" s="704" t="s">
        <v>29</v>
      </c>
      <c r="F455" s="114"/>
      <c r="G455" s="702" t="s">
        <v>42</v>
      </c>
      <c r="H455" s="702" t="s">
        <v>52</v>
      </c>
      <c r="I455" s="702" t="s">
        <v>182</v>
      </c>
      <c r="J455" s="702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">
      <c r="A456" s="16"/>
      <c r="B456" s="705"/>
      <c r="C456" s="705"/>
      <c r="D456" s="705"/>
      <c r="E456" s="705"/>
      <c r="F456" s="114"/>
      <c r="G456" s="703"/>
      <c r="H456" s="703"/>
      <c r="I456" s="703"/>
      <c r="J456" s="703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">
      <c r="A457" s="16"/>
      <c r="B457" s="580" t="s">
        <v>44</v>
      </c>
      <c r="C457" s="581">
        <v>461</v>
      </c>
      <c r="D457" s="581">
        <v>176</v>
      </c>
      <c r="E457" s="581">
        <f t="shared" ref="E457:E480" si="16">+C457+D457</f>
        <v>637</v>
      </c>
      <c r="F457" s="114"/>
      <c r="G457" s="619" t="s">
        <v>44</v>
      </c>
      <c r="H457" s="623">
        <v>564</v>
      </c>
      <c r="I457" s="623">
        <v>15</v>
      </c>
      <c r="J457" s="581">
        <f>+H457+I457</f>
        <v>579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">
      <c r="A458" s="16"/>
      <c r="B458" s="580" t="s">
        <v>45</v>
      </c>
      <c r="C458" s="581">
        <v>352</v>
      </c>
      <c r="D458" s="581">
        <v>86</v>
      </c>
      <c r="E458" s="581">
        <f t="shared" si="16"/>
        <v>438</v>
      </c>
      <c r="F458" s="114"/>
      <c r="G458" s="619" t="s">
        <v>45</v>
      </c>
      <c r="H458" s="623">
        <v>344</v>
      </c>
      <c r="I458" s="623">
        <v>222</v>
      </c>
      <c r="J458" s="581">
        <f t="shared" ref="J458:J479" si="17">+H458+I458</f>
        <v>566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">
      <c r="A459" s="16"/>
      <c r="B459" s="580" t="s">
        <v>46</v>
      </c>
      <c r="C459" s="581">
        <v>6</v>
      </c>
      <c r="D459" s="581">
        <v>33</v>
      </c>
      <c r="E459" s="581">
        <f t="shared" si="16"/>
        <v>39</v>
      </c>
      <c r="F459" s="114"/>
      <c r="G459" s="619" t="s">
        <v>46</v>
      </c>
      <c r="H459" s="623">
        <v>6</v>
      </c>
      <c r="I459" s="623">
        <v>15</v>
      </c>
      <c r="J459" s="581">
        <f t="shared" si="17"/>
        <v>21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">
      <c r="A460" s="16"/>
      <c r="B460" s="580" t="s">
        <v>47</v>
      </c>
      <c r="C460" s="581">
        <v>30</v>
      </c>
      <c r="D460" s="581">
        <v>69</v>
      </c>
      <c r="E460" s="581">
        <f t="shared" si="16"/>
        <v>99</v>
      </c>
      <c r="F460" s="114"/>
      <c r="G460" s="619" t="s">
        <v>47</v>
      </c>
      <c r="H460" s="623">
        <v>6</v>
      </c>
      <c r="I460" s="623">
        <v>2</v>
      </c>
      <c r="J460" s="581">
        <f t="shared" si="17"/>
        <v>8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">
      <c r="A461" s="16"/>
      <c r="B461" s="580" t="s">
        <v>48</v>
      </c>
      <c r="C461" s="581">
        <v>13</v>
      </c>
      <c r="D461" s="581">
        <v>0</v>
      </c>
      <c r="E461" s="581">
        <f t="shared" si="16"/>
        <v>13</v>
      </c>
      <c r="F461" s="114"/>
      <c r="G461" s="619" t="s">
        <v>48</v>
      </c>
      <c r="H461" s="623">
        <v>4</v>
      </c>
      <c r="I461" s="623">
        <v>0</v>
      </c>
      <c r="J461" s="581">
        <f t="shared" si="17"/>
        <v>4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">
      <c r="A462" s="16"/>
      <c r="B462" s="580" t="s">
        <v>49</v>
      </c>
      <c r="C462" s="581">
        <v>69</v>
      </c>
      <c r="D462" s="581">
        <v>3</v>
      </c>
      <c r="E462" s="581">
        <f t="shared" si="16"/>
        <v>72</v>
      </c>
      <c r="F462" s="114"/>
      <c r="G462" s="619" t="s">
        <v>49</v>
      </c>
      <c r="H462" s="623">
        <v>62</v>
      </c>
      <c r="I462" s="623">
        <v>12</v>
      </c>
      <c r="J462" s="581">
        <f t="shared" si="17"/>
        <v>74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">
      <c r="A463" s="16"/>
      <c r="B463" s="580" t="s">
        <v>109</v>
      </c>
      <c r="C463" s="581">
        <v>189</v>
      </c>
      <c r="D463" s="581">
        <v>3</v>
      </c>
      <c r="E463" s="581">
        <f t="shared" si="16"/>
        <v>192</v>
      </c>
      <c r="F463" s="114"/>
      <c r="G463" s="619" t="s">
        <v>109</v>
      </c>
      <c r="H463" s="623">
        <v>119</v>
      </c>
      <c r="I463" s="623">
        <v>5</v>
      </c>
      <c r="J463" s="581">
        <f t="shared" si="17"/>
        <v>124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">
      <c r="A464" s="16"/>
      <c r="B464" s="580" t="s">
        <v>203</v>
      </c>
      <c r="C464" s="581">
        <v>152</v>
      </c>
      <c r="D464" s="581">
        <v>92</v>
      </c>
      <c r="E464" s="581">
        <f t="shared" si="16"/>
        <v>244</v>
      </c>
      <c r="F464" s="114"/>
      <c r="G464" s="619" t="s">
        <v>203</v>
      </c>
      <c r="H464" s="623">
        <v>147</v>
      </c>
      <c r="I464" s="623">
        <v>78</v>
      </c>
      <c r="J464" s="581">
        <f t="shared" si="17"/>
        <v>225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">
      <c r="A465" s="16"/>
      <c r="B465" s="580" t="s">
        <v>50</v>
      </c>
      <c r="C465" s="581">
        <v>94</v>
      </c>
      <c r="D465" s="581">
        <v>27</v>
      </c>
      <c r="E465" s="581">
        <f t="shared" si="16"/>
        <v>121</v>
      </c>
      <c r="F465" s="114"/>
      <c r="G465" s="619" t="s">
        <v>50</v>
      </c>
      <c r="H465" s="623">
        <v>151</v>
      </c>
      <c r="I465" s="623">
        <v>34</v>
      </c>
      <c r="J465" s="581">
        <f t="shared" si="17"/>
        <v>185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">
      <c r="A466" s="16"/>
      <c r="B466" s="580" t="s">
        <v>204</v>
      </c>
      <c r="C466" s="581">
        <v>71</v>
      </c>
      <c r="D466" s="581">
        <v>6</v>
      </c>
      <c r="E466" s="581">
        <f t="shared" si="16"/>
        <v>77</v>
      </c>
      <c r="F466" s="114"/>
      <c r="G466" s="619" t="s">
        <v>204</v>
      </c>
      <c r="H466" s="623">
        <v>51</v>
      </c>
      <c r="I466" s="623">
        <v>32</v>
      </c>
      <c r="J466" s="581">
        <f t="shared" si="17"/>
        <v>83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">
      <c r="A467" s="16"/>
      <c r="B467" s="580" t="s">
        <v>205</v>
      </c>
      <c r="C467" s="581">
        <v>46</v>
      </c>
      <c r="D467" s="581">
        <v>0</v>
      </c>
      <c r="E467" s="581">
        <f t="shared" si="16"/>
        <v>46</v>
      </c>
      <c r="F467" s="114"/>
      <c r="G467" s="619" t="s">
        <v>205</v>
      </c>
      <c r="H467" s="623">
        <v>63</v>
      </c>
      <c r="I467" s="623">
        <v>48</v>
      </c>
      <c r="J467" s="581">
        <f t="shared" si="17"/>
        <v>111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">
      <c r="A468" s="16"/>
      <c r="B468" s="580" t="s">
        <v>61</v>
      </c>
      <c r="C468" s="581">
        <v>21</v>
      </c>
      <c r="D468" s="581">
        <v>0</v>
      </c>
      <c r="E468" s="581">
        <f t="shared" si="16"/>
        <v>21</v>
      </c>
      <c r="F468" s="114"/>
      <c r="G468" s="619" t="s">
        <v>61</v>
      </c>
      <c r="H468" s="623">
        <v>43</v>
      </c>
      <c r="I468" s="623">
        <v>0</v>
      </c>
      <c r="J468" s="581">
        <f t="shared" si="17"/>
        <v>43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">
      <c r="A469" s="16"/>
      <c r="B469" s="580" t="s">
        <v>206</v>
      </c>
      <c r="C469" s="581">
        <v>14</v>
      </c>
      <c r="D469" s="581">
        <v>0</v>
      </c>
      <c r="E469" s="581">
        <f t="shared" si="16"/>
        <v>14</v>
      </c>
      <c r="F469" s="114"/>
      <c r="G469" s="619" t="s">
        <v>206</v>
      </c>
      <c r="H469" s="623">
        <v>4</v>
      </c>
      <c r="I469" s="623">
        <v>0</v>
      </c>
      <c r="J469" s="581">
        <f t="shared" si="17"/>
        <v>4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">
      <c r="A470" s="16"/>
      <c r="B470" s="580" t="s">
        <v>207</v>
      </c>
      <c r="C470" s="581">
        <v>84</v>
      </c>
      <c r="D470" s="581">
        <v>0</v>
      </c>
      <c r="E470" s="581">
        <f t="shared" si="16"/>
        <v>84</v>
      </c>
      <c r="F470" s="114"/>
      <c r="G470" s="619" t="s">
        <v>207</v>
      </c>
      <c r="H470" s="623">
        <v>95</v>
      </c>
      <c r="I470" s="623">
        <v>1</v>
      </c>
      <c r="J470" s="581">
        <f t="shared" si="17"/>
        <v>96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">
      <c r="A471" s="16"/>
      <c r="B471" s="580" t="s">
        <v>118</v>
      </c>
      <c r="C471" s="581">
        <v>39</v>
      </c>
      <c r="D471" s="581">
        <v>0</v>
      </c>
      <c r="E471" s="581">
        <f t="shared" si="16"/>
        <v>39</v>
      </c>
      <c r="F471" s="114"/>
      <c r="G471" s="619" t="s">
        <v>118</v>
      </c>
      <c r="H471" s="623">
        <v>64</v>
      </c>
      <c r="I471" s="623">
        <v>0</v>
      </c>
      <c r="J471" s="581">
        <f t="shared" si="17"/>
        <v>64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">
      <c r="A472" s="16"/>
      <c r="B472" s="580" t="s">
        <v>237</v>
      </c>
      <c r="C472" s="581">
        <v>37</v>
      </c>
      <c r="D472" s="581">
        <v>0</v>
      </c>
      <c r="E472" s="581">
        <f t="shared" si="16"/>
        <v>37</v>
      </c>
      <c r="F472" s="114"/>
      <c r="G472" s="619" t="s">
        <v>237</v>
      </c>
      <c r="H472" s="623">
        <v>57</v>
      </c>
      <c r="I472" s="623">
        <v>11</v>
      </c>
      <c r="J472" s="581">
        <f t="shared" si="17"/>
        <v>68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">
      <c r="A473" s="16"/>
      <c r="B473" s="580" t="s">
        <v>208</v>
      </c>
      <c r="C473" s="581">
        <v>9</v>
      </c>
      <c r="D473" s="581">
        <v>0</v>
      </c>
      <c r="E473" s="581">
        <f t="shared" si="16"/>
        <v>9</v>
      </c>
      <c r="F473" s="114"/>
      <c r="G473" s="619" t="s">
        <v>208</v>
      </c>
      <c r="H473" s="623">
        <v>4</v>
      </c>
      <c r="I473" s="623">
        <v>0</v>
      </c>
      <c r="J473" s="581">
        <f t="shared" si="17"/>
        <v>4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">
      <c r="A474" s="16"/>
      <c r="B474" s="653" t="s">
        <v>347</v>
      </c>
      <c r="C474" s="654">
        <v>2</v>
      </c>
      <c r="D474" s="654">
        <v>0</v>
      </c>
      <c r="E474" s="581">
        <f t="shared" si="16"/>
        <v>2</v>
      </c>
      <c r="F474" s="114"/>
      <c r="G474" s="655" t="s">
        <v>347</v>
      </c>
      <c r="H474" s="654">
        <v>0</v>
      </c>
      <c r="I474" s="654">
        <v>0</v>
      </c>
      <c r="J474" s="654">
        <v>0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00000000000001" customHeight="1" x14ac:dyDescent="0.2">
      <c r="A475" s="16"/>
      <c r="B475" s="580" t="s">
        <v>114</v>
      </c>
      <c r="C475" s="581">
        <v>14</v>
      </c>
      <c r="D475" s="581">
        <v>0</v>
      </c>
      <c r="E475" s="581">
        <f t="shared" si="16"/>
        <v>14</v>
      </c>
      <c r="F475" s="114"/>
      <c r="G475" s="620" t="s">
        <v>114</v>
      </c>
      <c r="H475" s="623">
        <v>43</v>
      </c>
      <c r="I475" s="623">
        <v>1</v>
      </c>
      <c r="J475" s="581">
        <f t="shared" si="17"/>
        <v>44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">
      <c r="A476" s="16"/>
      <c r="B476" s="580" t="s">
        <v>183</v>
      </c>
      <c r="C476" s="581">
        <v>0</v>
      </c>
      <c r="D476" s="581">
        <v>0</v>
      </c>
      <c r="E476" s="581">
        <f t="shared" si="16"/>
        <v>0</v>
      </c>
      <c r="F476" s="114"/>
      <c r="G476" s="620" t="s">
        <v>183</v>
      </c>
      <c r="H476" s="623">
        <v>1</v>
      </c>
      <c r="I476" s="623">
        <v>0</v>
      </c>
      <c r="J476" s="581">
        <f t="shared" si="17"/>
        <v>1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">
      <c r="A477" s="16"/>
      <c r="B477" s="580" t="s">
        <v>221</v>
      </c>
      <c r="C477" s="585">
        <v>0</v>
      </c>
      <c r="D477" s="585">
        <v>0</v>
      </c>
      <c r="E477" s="581">
        <f t="shared" si="16"/>
        <v>0</v>
      </c>
      <c r="F477" s="114"/>
      <c r="G477" s="619" t="s">
        <v>221</v>
      </c>
      <c r="H477" s="624">
        <v>0</v>
      </c>
      <c r="I477" s="624">
        <v>0</v>
      </c>
      <c r="J477" s="581">
        <f t="shared" si="17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">
      <c r="A478" s="16"/>
      <c r="B478" s="580" t="s">
        <v>222</v>
      </c>
      <c r="C478" s="585">
        <v>0</v>
      </c>
      <c r="D478" s="581">
        <v>0</v>
      </c>
      <c r="E478" s="581">
        <f t="shared" si="16"/>
        <v>0</v>
      </c>
      <c r="F478" s="114"/>
      <c r="G478" s="619" t="s">
        <v>222</v>
      </c>
      <c r="H478" s="624">
        <v>5</v>
      </c>
      <c r="I478" s="623">
        <v>1</v>
      </c>
      <c r="J478" s="581">
        <f t="shared" si="17"/>
        <v>6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">
      <c r="A479" s="16"/>
      <c r="B479" s="580" t="s">
        <v>220</v>
      </c>
      <c r="C479" s="585">
        <v>40</v>
      </c>
      <c r="D479" s="581">
        <v>0</v>
      </c>
      <c r="E479" s="581">
        <f t="shared" si="16"/>
        <v>40</v>
      </c>
      <c r="F479" s="114"/>
      <c r="G479" s="619" t="s">
        <v>220</v>
      </c>
      <c r="H479" s="624">
        <v>28</v>
      </c>
      <c r="I479" s="623">
        <v>3</v>
      </c>
      <c r="J479" s="581">
        <f t="shared" si="17"/>
        <v>31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">
      <c r="A480" s="16"/>
      <c r="B480" s="580" t="s">
        <v>263</v>
      </c>
      <c r="C480" s="585">
        <v>49</v>
      </c>
      <c r="D480" s="581">
        <v>0</v>
      </c>
      <c r="E480" s="581">
        <f t="shared" si="16"/>
        <v>49</v>
      </c>
      <c r="F480" s="114"/>
      <c r="G480" s="619" t="s">
        <v>263</v>
      </c>
      <c r="H480" s="624">
        <v>25</v>
      </c>
      <c r="I480" s="623">
        <v>0</v>
      </c>
      <c r="J480" s="581">
        <f>+H480+I480</f>
        <v>25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">
      <c r="A481" s="27"/>
      <c r="B481" s="586" t="s">
        <v>51</v>
      </c>
      <c r="C481" s="583">
        <f>SUM(C457:C480)</f>
        <v>1792</v>
      </c>
      <c r="D481" s="583">
        <f>SUM(D457:D480)</f>
        <v>495</v>
      </c>
      <c r="E481" s="583">
        <f>SUM(E457:E480)</f>
        <v>2287</v>
      </c>
      <c r="F481" s="121"/>
      <c r="G481" s="586" t="s">
        <v>51</v>
      </c>
      <c r="H481" s="583">
        <f>SUM(H457:H480)</f>
        <v>1886</v>
      </c>
      <c r="I481" s="583">
        <f>SUM(I457:I480)</f>
        <v>480</v>
      </c>
      <c r="J481" s="583">
        <f>SUM(J457:J480)</f>
        <v>2366</v>
      </c>
      <c r="K481" s="130"/>
      <c r="L481" s="337"/>
      <c r="P481" s="75"/>
      <c r="Q481" s="75"/>
      <c r="R481" s="75"/>
      <c r="S481" s="75"/>
      <c r="T481" s="75"/>
      <c r="U481" s="75"/>
      <c r="V481" s="242"/>
      <c r="W481" s="281"/>
      <c r="X481" s="281"/>
      <c r="Y481" s="281"/>
      <c r="Z481" s="281"/>
    </row>
    <row r="482" spans="1:34" x14ac:dyDescent="0.2">
      <c r="A482" s="16"/>
      <c r="B482" s="587"/>
      <c r="C482" s="588"/>
      <c r="D482" s="588"/>
      <c r="E482" s="589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">
      <c r="A484" s="27"/>
      <c r="B484" s="706" t="s">
        <v>431</v>
      </c>
      <c r="C484" s="706"/>
      <c r="D484" s="706"/>
      <c r="E484" s="706"/>
      <c r="F484" s="706"/>
      <c r="G484" s="366"/>
      <c r="H484" s="367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ht="15.75" thickBot="1" x14ac:dyDescent="0.25">
      <c r="B485" s="590"/>
      <c r="C485" s="591"/>
      <c r="D485" s="591"/>
      <c r="E485" s="590"/>
      <c r="F485" s="5"/>
      <c r="G485" s="366"/>
      <c r="H485" s="368"/>
      <c r="I485" s="368"/>
      <c r="J485" s="368"/>
      <c r="K485" s="368"/>
      <c r="L485" s="8"/>
      <c r="M485" s="659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39.950000000000003" customHeight="1" thickBot="1" x14ac:dyDescent="0.25">
      <c r="B486" s="592" t="s">
        <v>228</v>
      </c>
      <c r="C486" s="592" t="s">
        <v>138</v>
      </c>
      <c r="D486" s="592" t="s">
        <v>9</v>
      </c>
      <c r="E486" s="592" t="s">
        <v>139</v>
      </c>
      <c r="F486" s="369" t="s">
        <v>140</v>
      </c>
      <c r="G486" s="31"/>
      <c r="H486" s="369" t="s">
        <v>143</v>
      </c>
      <c r="I486" s="370" t="s">
        <v>138</v>
      </c>
      <c r="J486" s="370" t="s">
        <v>9</v>
      </c>
      <c r="K486" s="369" t="s">
        <v>139</v>
      </c>
      <c r="L486" s="371" t="s">
        <v>140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2"/>
      <c r="Y486" s="282"/>
      <c r="Z486" s="282"/>
      <c r="AA486" s="89"/>
      <c r="AC486" s="54"/>
      <c r="AD486" s="90"/>
      <c r="AE486" s="90"/>
      <c r="AF486" s="89"/>
      <c r="AG486" s="89"/>
    </row>
    <row r="487" spans="1:34" ht="24" customHeight="1" x14ac:dyDescent="0.2">
      <c r="B487" s="593" t="s">
        <v>23</v>
      </c>
      <c r="C487" s="575">
        <v>3720</v>
      </c>
      <c r="D487" s="575">
        <v>729.63099999999997</v>
      </c>
      <c r="E487" s="575">
        <v>2990.3690000000001</v>
      </c>
      <c r="F487" s="373">
        <v>0.19613736559139786</v>
      </c>
      <c r="G487" s="31"/>
      <c r="H487" s="374" t="s">
        <v>141</v>
      </c>
      <c r="I487" s="575">
        <v>7683</v>
      </c>
      <c r="J487" s="575">
        <v>1551.4945044399999</v>
      </c>
      <c r="K487" s="575">
        <v>6131.5054955599999</v>
      </c>
      <c r="L487" s="373">
        <v>0.20193863132109852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4" customHeight="1" x14ac:dyDescent="0.2">
      <c r="B488" s="593" t="s">
        <v>141</v>
      </c>
      <c r="C488" s="575">
        <v>690</v>
      </c>
      <c r="D488" s="575">
        <v>151.751</v>
      </c>
      <c r="E488" s="575">
        <v>538.24900000000002</v>
      </c>
      <c r="F488" s="373">
        <v>0.21992898550724638</v>
      </c>
      <c r="G488" s="31"/>
      <c r="H488" s="372" t="s">
        <v>241</v>
      </c>
      <c r="I488" s="575">
        <v>3436</v>
      </c>
      <c r="J488" s="575">
        <v>192.43635246500003</v>
      </c>
      <c r="K488" s="575">
        <v>3243.5636475350002</v>
      </c>
      <c r="L488" s="373">
        <v>5.6005923301804435E-2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36.75" customHeight="1" x14ac:dyDescent="0.2">
      <c r="B489" s="593" t="s">
        <v>239</v>
      </c>
      <c r="C489" s="575">
        <v>2840</v>
      </c>
      <c r="D489" s="575">
        <v>580.69799999999998</v>
      </c>
      <c r="E489" s="575">
        <v>2259.3020000000001</v>
      </c>
      <c r="F489" s="373">
        <v>0.20447112676056337</v>
      </c>
      <c r="G489" s="31"/>
      <c r="H489" s="372" t="s">
        <v>144</v>
      </c>
      <c r="I489" s="575">
        <v>477</v>
      </c>
      <c r="J489" s="575">
        <v>1.5833219999999999E-2</v>
      </c>
      <c r="K489" s="575">
        <v>476.98416678000001</v>
      </c>
      <c r="L489" s="373">
        <v>3.3193333333333333E-5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">
      <c r="B490" s="593" t="s">
        <v>240</v>
      </c>
      <c r="C490" s="575">
        <v>5080</v>
      </c>
      <c r="D490" s="575">
        <v>623.10299999999995</v>
      </c>
      <c r="E490" s="575">
        <v>4456.8969999999999</v>
      </c>
      <c r="F490" s="373">
        <v>0.12265807086614172</v>
      </c>
      <c r="G490" s="31"/>
      <c r="H490" s="372" t="s">
        <v>142</v>
      </c>
      <c r="I490" s="575">
        <v>150</v>
      </c>
      <c r="J490" s="575">
        <v>0</v>
      </c>
      <c r="K490" s="575">
        <v>150</v>
      </c>
      <c r="L490" s="373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4" customHeight="1" x14ac:dyDescent="0.2">
      <c r="B491" s="593" t="s">
        <v>241</v>
      </c>
      <c r="C491" s="575">
        <v>16360</v>
      </c>
      <c r="D491" s="575">
        <v>3033.6460000000002</v>
      </c>
      <c r="E491" s="575">
        <v>13326.353999999999</v>
      </c>
      <c r="F491" s="373">
        <v>0.18543068459657702</v>
      </c>
      <c r="G491" s="31"/>
      <c r="H491" s="372" t="s">
        <v>242</v>
      </c>
      <c r="I491" s="575">
        <v>3645</v>
      </c>
      <c r="J491" s="575">
        <v>0</v>
      </c>
      <c r="K491" s="575">
        <v>3645</v>
      </c>
      <c r="L491" s="373">
        <v>0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thickBot="1" x14ac:dyDescent="0.25">
      <c r="B492" s="593" t="s">
        <v>142</v>
      </c>
      <c r="C492" s="575">
        <v>1730</v>
      </c>
      <c r="D492" s="575">
        <v>405.779</v>
      </c>
      <c r="E492" s="575">
        <v>1324.221</v>
      </c>
      <c r="F492" s="373">
        <v>0.2345543352601156</v>
      </c>
      <c r="G492" s="31"/>
      <c r="H492" s="375" t="s">
        <v>243</v>
      </c>
      <c r="I492" s="575">
        <v>24694.490306792999</v>
      </c>
      <c r="J492" s="575">
        <v>3775.3750892960011</v>
      </c>
      <c r="K492" s="575">
        <v>20919.115217496998</v>
      </c>
      <c r="L492" s="373">
        <v>0.15288329673512091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thickBot="1" x14ac:dyDescent="0.25">
      <c r="B493" s="594" t="s">
        <v>259</v>
      </c>
      <c r="C493" s="595">
        <v>29708.235460189542</v>
      </c>
      <c r="D493" s="595">
        <v>7032.5230000000001</v>
      </c>
      <c r="E493" s="595">
        <v>22675.712460189541</v>
      </c>
      <c r="F493" s="373">
        <v>0.23671964662539172</v>
      </c>
      <c r="G493" s="55"/>
      <c r="H493" s="369" t="s">
        <v>265</v>
      </c>
      <c r="I493" s="596">
        <v>40085.490306792999</v>
      </c>
      <c r="J493" s="596">
        <v>5519.3217794210013</v>
      </c>
      <c r="K493" s="596">
        <v>34566.168527371992</v>
      </c>
      <c r="L493" s="647">
        <v>0.13768876810983355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25">
      <c r="B494" s="592" t="s">
        <v>260</v>
      </c>
      <c r="C494" s="596">
        <v>60128.235460189542</v>
      </c>
      <c r="D494" s="596">
        <v>12557.131000000001</v>
      </c>
      <c r="E494" s="596">
        <v>47571.104460189541</v>
      </c>
      <c r="F494" s="646">
        <v>0.20883917354125558</v>
      </c>
      <c r="G494" s="31"/>
      <c r="H494" s="51"/>
      <c r="I494" s="376"/>
      <c r="J494" s="376"/>
      <c r="K494" s="377"/>
      <c r="L494" s="378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3"/>
      <c r="X494" s="284"/>
      <c r="Y494" s="284"/>
      <c r="Z494" s="284"/>
      <c r="AA494" s="91"/>
      <c r="AC494" s="53"/>
      <c r="AD494" s="92"/>
      <c r="AE494" s="92"/>
      <c r="AF494" s="91"/>
      <c r="AG494" s="91"/>
    </row>
    <row r="495" spans="1:34" x14ac:dyDescent="0.2">
      <c r="B495" s="597" t="s">
        <v>430</v>
      </c>
      <c r="E495" s="598"/>
      <c r="H495" s="31"/>
      <c r="I495" s="7"/>
      <c r="J495" s="379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">
      <c r="C496" s="599"/>
      <c r="D496" s="599"/>
      <c r="E496" s="600"/>
      <c r="F496" s="338"/>
      <c r="G496" s="389"/>
      <c r="H496" s="390"/>
      <c r="I496" s="391"/>
      <c r="J496" s="392"/>
      <c r="K496" s="393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3.75" customHeight="1" x14ac:dyDescent="0.2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6" spans="2:27" ht="12.75" x14ac:dyDescent="0.2">
      <c r="B516" s="710" t="s">
        <v>479</v>
      </c>
      <c r="C516" s="710"/>
      <c r="D516" s="710"/>
      <c r="E516" s="710"/>
    </row>
    <row r="517" spans="2:27" ht="12.75" x14ac:dyDescent="0.2">
      <c r="B517" s="710"/>
      <c r="C517" s="710"/>
      <c r="D517" s="710"/>
      <c r="E517" s="710"/>
      <c r="F517" s="26"/>
      <c r="G517" s="93"/>
    </row>
    <row r="519" spans="2:27" ht="15" customHeight="1" x14ac:dyDescent="0.2">
      <c r="B519" s="708" t="s">
        <v>269</v>
      </c>
      <c r="C519" s="721" t="s">
        <v>268</v>
      </c>
      <c r="D519" s="722"/>
      <c r="E519" s="722" t="s">
        <v>182</v>
      </c>
      <c r="F519" s="723"/>
      <c r="G519" s="3"/>
    </row>
    <row r="520" spans="2:27" x14ac:dyDescent="0.2">
      <c r="B520" s="709"/>
      <c r="C520" s="546" t="s">
        <v>58</v>
      </c>
      <c r="D520" s="601" t="s">
        <v>43</v>
      </c>
      <c r="E520" s="546" t="s">
        <v>58</v>
      </c>
      <c r="F520" s="381" t="s">
        <v>43</v>
      </c>
      <c r="G520" s="3"/>
      <c r="H520" s="20"/>
      <c r="L520" s="23"/>
      <c r="M520" s="20"/>
      <c r="P520" s="23"/>
      <c r="V520" s="186"/>
      <c r="W520" s="171"/>
      <c r="AA520" s="20"/>
    </row>
    <row r="521" spans="2:27" ht="12.75" hidden="1" customHeight="1" x14ac:dyDescent="0.2">
      <c r="B521" s="602" t="s">
        <v>154</v>
      </c>
      <c r="C521" s="529">
        <v>0</v>
      </c>
      <c r="D521" s="530">
        <v>0</v>
      </c>
      <c r="E521" s="531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x14ac:dyDescent="0.2">
      <c r="B522" s="602" t="s">
        <v>155</v>
      </c>
      <c r="C522" s="529">
        <v>0</v>
      </c>
      <c r="D522" s="530">
        <v>0</v>
      </c>
      <c r="E522" s="531">
        <v>0</v>
      </c>
      <c r="F522" s="530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t="45" hidden="1" x14ac:dyDescent="0.2">
      <c r="B523" s="602" t="s">
        <v>216</v>
      </c>
      <c r="C523" s="529">
        <v>0</v>
      </c>
      <c r="D523" s="530">
        <v>0</v>
      </c>
      <c r="E523" s="531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x14ac:dyDescent="0.2">
      <c r="B524" s="602" t="s">
        <v>156</v>
      </c>
      <c r="C524" s="529">
        <v>0</v>
      </c>
      <c r="D524" s="641">
        <v>0</v>
      </c>
      <c r="E524" s="531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x14ac:dyDescent="0.2">
      <c r="B525" s="603" t="s">
        <v>270</v>
      </c>
      <c r="C525" s="529">
        <v>1</v>
      </c>
      <c r="D525" s="530">
        <v>8313000</v>
      </c>
      <c r="E525" s="531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t="30" hidden="1" x14ac:dyDescent="0.2">
      <c r="B526" s="602" t="s">
        <v>158</v>
      </c>
      <c r="C526" s="529">
        <v>0</v>
      </c>
      <c r="D526" s="530">
        <v>0</v>
      </c>
      <c r="E526" s="531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t="30" hidden="1" x14ac:dyDescent="0.2">
      <c r="B527" s="602" t="s">
        <v>159</v>
      </c>
      <c r="C527" s="529">
        <v>0</v>
      </c>
      <c r="D527" s="530">
        <v>0</v>
      </c>
      <c r="E527" s="531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ht="30" hidden="1" x14ac:dyDescent="0.2">
      <c r="B528" s="602" t="s">
        <v>238</v>
      </c>
      <c r="C528" s="529">
        <v>0</v>
      </c>
      <c r="D528" s="530">
        <v>0</v>
      </c>
      <c r="E528" s="531">
        <v>0</v>
      </c>
      <c r="F528" s="153"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hidden="1" x14ac:dyDescent="0.2">
      <c r="B529" s="602" t="s">
        <v>217</v>
      </c>
      <c r="C529" s="529">
        <v>0</v>
      </c>
      <c r="D529" s="530">
        <v>0</v>
      </c>
      <c r="E529" s="531">
        <v>0</v>
      </c>
      <c r="F529" s="153">
        <v>0</v>
      </c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">
      <c r="B530" s="604" t="s">
        <v>215</v>
      </c>
      <c r="C530" s="605">
        <f>SUM(C521:C529)</f>
        <v>1</v>
      </c>
      <c r="D530" s="606">
        <f>SUM(D521:D529)</f>
        <v>8313000</v>
      </c>
      <c r="E530" s="605">
        <f>SUM(E521:E529)</f>
        <v>0</v>
      </c>
      <c r="F530" s="382">
        <f>SUM(F521:F529)</f>
        <v>0</v>
      </c>
      <c r="G530" s="3"/>
      <c r="H530" s="379"/>
      <c r="L530" s="23"/>
      <c r="M530" s="20"/>
      <c r="P530" s="23"/>
      <c r="V530" s="186"/>
      <c r="W530" s="171"/>
      <c r="AA530" s="20"/>
    </row>
    <row r="531" spans="2:29" x14ac:dyDescent="0.2">
      <c r="H531" s="615"/>
    </row>
    <row r="532" spans="2:29" x14ac:dyDescent="0.2">
      <c r="D532" s="642"/>
      <c r="E532" s="633"/>
      <c r="F532" s="379"/>
      <c r="G532" s="639"/>
      <c r="H532" s="615"/>
    </row>
    <row r="533" spans="2:29" ht="19.5" customHeight="1" x14ac:dyDescent="0.2">
      <c r="B533" s="706" t="s">
        <v>295</v>
      </c>
      <c r="C533" s="706"/>
      <c r="D533" s="706"/>
      <c r="E533" s="706"/>
      <c r="F533" s="706"/>
      <c r="G533" s="657"/>
      <c r="H533" s="660"/>
    </row>
    <row r="534" spans="2:29" x14ac:dyDescent="0.2">
      <c r="H534" s="615"/>
    </row>
    <row r="535" spans="2:29" x14ac:dyDescent="0.2">
      <c r="B535" s="607" t="s">
        <v>28</v>
      </c>
      <c r="C535" s="608" t="s">
        <v>294</v>
      </c>
      <c r="D535" s="608" t="s">
        <v>43</v>
      </c>
      <c r="E535" s="608" t="s">
        <v>147</v>
      </c>
      <c r="F535" s="501" t="s">
        <v>43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294</v>
      </c>
      <c r="AA535" s="20" t="s">
        <v>43</v>
      </c>
      <c r="AB535" s="20" t="s">
        <v>147</v>
      </c>
      <c r="AC535" s="20" t="s">
        <v>43</v>
      </c>
    </row>
    <row r="536" spans="2:29" x14ac:dyDescent="0.2">
      <c r="B536" s="2" t="s">
        <v>59</v>
      </c>
      <c r="C536" s="434">
        <v>1</v>
      </c>
      <c r="D536" s="609">
        <v>5.49</v>
      </c>
      <c r="E536" s="434">
        <v>0</v>
      </c>
      <c r="F536" s="432">
        <v>0</v>
      </c>
      <c r="G536" s="615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x14ac:dyDescent="0.2">
      <c r="B537" s="2" t="s">
        <v>32</v>
      </c>
      <c r="C537" s="434">
        <v>1</v>
      </c>
      <c r="D537" s="609">
        <v>6.1790000000000003</v>
      </c>
      <c r="E537" s="434">
        <v>0</v>
      </c>
      <c r="F537" s="432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x14ac:dyDescent="0.2">
      <c r="B538" s="2" t="s">
        <v>33</v>
      </c>
      <c r="C538" s="434">
        <v>1</v>
      </c>
      <c r="D538" s="609">
        <v>8.3130000000000006</v>
      </c>
      <c r="E538" s="434">
        <v>0</v>
      </c>
      <c r="F538" s="432">
        <v>0</v>
      </c>
      <c r="G538" s="3"/>
      <c r="H538" s="379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hidden="1" x14ac:dyDescent="0.2">
      <c r="B539" s="2" t="s">
        <v>34</v>
      </c>
      <c r="D539" s="609"/>
      <c r="E539" s="434"/>
      <c r="F539" s="432"/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hidden="1" x14ac:dyDescent="0.2">
      <c r="B540" s="2" t="s">
        <v>35</v>
      </c>
      <c r="D540" s="609"/>
      <c r="E540" s="434"/>
      <c r="F540" s="432"/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hidden="1" x14ac:dyDescent="0.2">
      <c r="B541" s="2" t="s">
        <v>31</v>
      </c>
      <c r="D541" s="609"/>
      <c r="E541" s="434"/>
      <c r="F541" s="432"/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t="13.5" hidden="1" customHeight="1" x14ac:dyDescent="0.2">
      <c r="B542" s="2" t="s">
        <v>36</v>
      </c>
      <c r="D542" s="609"/>
      <c r="E542" s="434"/>
      <c r="F542" s="432"/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t="13.5" hidden="1" customHeight="1" x14ac:dyDescent="0.2">
      <c r="B543" s="2" t="s">
        <v>37</v>
      </c>
      <c r="D543" s="609"/>
      <c r="E543" s="434"/>
      <c r="F543" s="432"/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t="13.5" hidden="1" customHeight="1" x14ac:dyDescent="0.2">
      <c r="B544" s="2" t="s">
        <v>38</v>
      </c>
      <c r="D544" s="609"/>
      <c r="E544" s="434"/>
      <c r="F544" s="432"/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t="13.5" hidden="1" customHeight="1" x14ac:dyDescent="0.2">
      <c r="B545" s="2" t="s">
        <v>39</v>
      </c>
      <c r="D545" s="609"/>
      <c r="E545" s="434"/>
      <c r="F545" s="432"/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t="13.5" hidden="1" customHeight="1" x14ac:dyDescent="0.2">
      <c r="B546" s="2" t="s">
        <v>40</v>
      </c>
      <c r="E546" s="434"/>
      <c r="F546" s="432"/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ht="13.5" hidden="1" customHeight="1" x14ac:dyDescent="0.2">
      <c r="B547" s="2" t="s">
        <v>60</v>
      </c>
      <c r="D547" s="609"/>
      <c r="E547" s="434"/>
      <c r="F547" s="432"/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ht="13.5" hidden="1" customHeight="1" x14ac:dyDescent="0.2">
      <c r="D548" s="609"/>
      <c r="F548" s="13"/>
      <c r="G548" s="3"/>
      <c r="H548" s="20"/>
      <c r="L548" s="23"/>
      <c r="M548" s="20"/>
      <c r="P548" s="23"/>
      <c r="V548" s="186"/>
      <c r="W548" s="171"/>
      <c r="AA548" s="20"/>
    </row>
    <row r="549" spans="2:29" ht="13.5" customHeight="1" x14ac:dyDescent="0.2">
      <c r="B549" s="607" t="s">
        <v>6</v>
      </c>
      <c r="C549" s="608">
        <f>SUM(C536:C548)</f>
        <v>3</v>
      </c>
      <c r="D549" s="610">
        <f>SUM(D536:D547)</f>
        <v>19.981999999999999</v>
      </c>
      <c r="E549" s="608">
        <f>SUM(E536:E547)</f>
        <v>0</v>
      </c>
      <c r="F549" s="502">
        <f>SUM(F536:F547)</f>
        <v>0</v>
      </c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thickBot="1" x14ac:dyDescent="0.25">
      <c r="B553" s="706" t="s">
        <v>287</v>
      </c>
      <c r="C553" s="706"/>
      <c r="D553" s="706"/>
      <c r="E553" s="706"/>
      <c r="F553" s="706"/>
      <c r="G553" s="706"/>
    </row>
    <row r="554" spans="2:29" ht="12.75" x14ac:dyDescent="0.2">
      <c r="B554" s="711" t="s">
        <v>480</v>
      </c>
      <c r="C554" s="712"/>
      <c r="D554" s="712"/>
      <c r="E554" s="712"/>
      <c r="F554" s="713"/>
      <c r="G554" s="20"/>
      <c r="H554" s="20"/>
      <c r="M554" s="20"/>
      <c r="P554" s="23"/>
    </row>
    <row r="555" spans="2:29" ht="21.6" customHeight="1" x14ac:dyDescent="0.2">
      <c r="B555" s="714"/>
      <c r="C555" s="715"/>
      <c r="D555" s="715"/>
      <c r="E555" s="715"/>
      <c r="F555" s="716"/>
      <c r="G555" s="20"/>
      <c r="H555" s="20"/>
      <c r="M555" s="20"/>
      <c r="P555" s="23"/>
    </row>
    <row r="556" spans="2:29" ht="21.6" customHeight="1" thickBot="1" x14ac:dyDescent="0.25">
      <c r="B556" s="717"/>
      <c r="C556" s="718"/>
      <c r="D556" s="718"/>
      <c r="E556" s="718"/>
      <c r="F556" s="719"/>
      <c r="G556" s="20"/>
      <c r="H556" s="20"/>
      <c r="M556" s="20"/>
      <c r="P556" s="23"/>
    </row>
    <row r="557" spans="2:29" ht="25.5" customHeight="1" thickBot="1" x14ac:dyDescent="0.25">
      <c r="B557" s="630" t="s">
        <v>42</v>
      </c>
      <c r="C557" s="631" t="s">
        <v>284</v>
      </c>
      <c r="D557" s="631" t="s">
        <v>432</v>
      </c>
      <c r="E557" s="662" t="s">
        <v>433</v>
      </c>
      <c r="F557" s="632" t="s">
        <v>285</v>
      </c>
      <c r="G557" s="20"/>
      <c r="H557" s="20"/>
      <c r="M557" s="20"/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5.95" customHeight="1" x14ac:dyDescent="0.2">
      <c r="B558" s="614" t="s">
        <v>44</v>
      </c>
      <c r="C558" s="503">
        <v>79</v>
      </c>
      <c r="D558" s="503">
        <v>229</v>
      </c>
      <c r="E558" s="503">
        <v>254</v>
      </c>
      <c r="F558" s="504">
        <v>562</v>
      </c>
      <c r="G558" s="20"/>
      <c r="H558" s="20"/>
      <c r="M558" s="20"/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5.95" customHeight="1" x14ac:dyDescent="0.2">
      <c r="B559" s="663" t="s">
        <v>45</v>
      </c>
      <c r="C559" s="664">
        <v>76</v>
      </c>
      <c r="D559" s="664">
        <v>148</v>
      </c>
      <c r="E559" s="664">
        <v>60</v>
      </c>
      <c r="F559" s="504">
        <v>284</v>
      </c>
      <c r="G559" s="20"/>
      <c r="H559" s="20"/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5.95" customHeight="1" x14ac:dyDescent="0.2">
      <c r="B560" s="663" t="s">
        <v>46</v>
      </c>
      <c r="C560" s="664">
        <v>6</v>
      </c>
      <c r="D560" s="664">
        <v>6</v>
      </c>
      <c r="E560" s="664">
        <v>4</v>
      </c>
      <c r="F560" s="504">
        <v>16</v>
      </c>
      <c r="G560" s="20"/>
      <c r="H560" s="20"/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5.95" customHeight="1" x14ac:dyDescent="0.2">
      <c r="B561" s="663" t="s">
        <v>47</v>
      </c>
      <c r="C561" s="664">
        <v>6</v>
      </c>
      <c r="D561" s="664">
        <v>10</v>
      </c>
      <c r="E561" s="664">
        <v>9</v>
      </c>
      <c r="F561" s="504">
        <v>25</v>
      </c>
      <c r="G561" s="20"/>
      <c r="H561" s="20"/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5.95" customHeight="1" x14ac:dyDescent="0.2">
      <c r="B562" s="663" t="s">
        <v>48</v>
      </c>
      <c r="C562" s="664">
        <v>2</v>
      </c>
      <c r="D562" s="664">
        <v>2</v>
      </c>
      <c r="E562" s="664">
        <v>2</v>
      </c>
      <c r="F562" s="504">
        <v>6</v>
      </c>
      <c r="G562" s="20"/>
      <c r="H562" s="20"/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5.95" customHeight="1" x14ac:dyDescent="0.2">
      <c r="B563" s="663" t="s">
        <v>49</v>
      </c>
      <c r="C563" s="664">
        <v>14</v>
      </c>
      <c r="D563" s="664">
        <v>25</v>
      </c>
      <c r="E563" s="664">
        <v>24</v>
      </c>
      <c r="F563" s="504">
        <v>63</v>
      </c>
      <c r="G563" s="20"/>
      <c r="H563" s="20"/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5.95" customHeight="1" x14ac:dyDescent="0.2">
      <c r="B564" s="663" t="s">
        <v>109</v>
      </c>
      <c r="C564" s="664">
        <v>1</v>
      </c>
      <c r="D564" s="664">
        <v>80</v>
      </c>
      <c r="E564" s="664">
        <v>39</v>
      </c>
      <c r="F564" s="504">
        <v>120</v>
      </c>
      <c r="G564" s="20"/>
      <c r="H564" s="20"/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5.95" customHeight="1" x14ac:dyDescent="0.2">
      <c r="B565" s="663" t="s">
        <v>203</v>
      </c>
      <c r="C565" s="664">
        <v>86</v>
      </c>
      <c r="D565" s="664">
        <v>92</v>
      </c>
      <c r="E565" s="664">
        <v>0</v>
      </c>
      <c r="F565" s="504">
        <v>178</v>
      </c>
      <c r="G565" s="20"/>
      <c r="H565" s="20"/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5.95" customHeight="1" x14ac:dyDescent="0.2">
      <c r="B566" s="663" t="s">
        <v>50</v>
      </c>
      <c r="C566" s="664">
        <v>23</v>
      </c>
      <c r="D566" s="664">
        <v>56</v>
      </c>
      <c r="E566" s="664">
        <v>4</v>
      </c>
      <c r="F566" s="504">
        <v>83</v>
      </c>
      <c r="G566" s="20"/>
      <c r="H566" s="20"/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5.95" customHeight="1" x14ac:dyDescent="0.2">
      <c r="B567" s="663" t="s">
        <v>204</v>
      </c>
      <c r="C567" s="664">
        <v>0</v>
      </c>
      <c r="D567" s="664">
        <v>18</v>
      </c>
      <c r="E567" s="664">
        <v>35</v>
      </c>
      <c r="F567" s="504">
        <v>53</v>
      </c>
      <c r="G567" s="20"/>
      <c r="H567" s="20"/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5.95" customHeight="1" x14ac:dyDescent="0.2">
      <c r="B568" s="663" t="s">
        <v>205</v>
      </c>
      <c r="C568" s="664">
        <v>0</v>
      </c>
      <c r="D568" s="664">
        <v>47</v>
      </c>
      <c r="E568" s="664">
        <v>9</v>
      </c>
      <c r="F568" s="504">
        <v>56</v>
      </c>
      <c r="G568" s="20"/>
      <c r="H568" s="20"/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5.95" customHeight="1" x14ac:dyDescent="0.2">
      <c r="B569" s="663" t="s">
        <v>61</v>
      </c>
      <c r="C569" s="664">
        <v>0</v>
      </c>
      <c r="D569" s="664">
        <v>17</v>
      </c>
      <c r="E569" s="664">
        <v>0</v>
      </c>
      <c r="F569" s="504">
        <v>17</v>
      </c>
      <c r="G569" s="20"/>
      <c r="H569" s="20"/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5.95" customHeight="1" x14ac:dyDescent="0.2">
      <c r="B570" s="663" t="s">
        <v>206</v>
      </c>
      <c r="C570" s="664">
        <v>3</v>
      </c>
      <c r="D570" s="664">
        <v>0</v>
      </c>
      <c r="E570" s="664">
        <v>1</v>
      </c>
      <c r="F570" s="504">
        <v>4</v>
      </c>
      <c r="G570" s="20"/>
      <c r="H570" s="20"/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5.95" customHeight="1" x14ac:dyDescent="0.2">
      <c r="B571" s="663" t="s">
        <v>207</v>
      </c>
      <c r="C571" s="664">
        <v>21</v>
      </c>
      <c r="D571" s="664">
        <v>48</v>
      </c>
      <c r="E571" s="664">
        <v>0</v>
      </c>
      <c r="F571" s="504">
        <v>69</v>
      </c>
      <c r="G571" s="20"/>
      <c r="H571" s="20"/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5.95" customHeight="1" x14ac:dyDescent="0.2">
      <c r="B572" s="663" t="s">
        <v>118</v>
      </c>
      <c r="C572" s="664">
        <v>0</v>
      </c>
      <c r="D572" s="664">
        <v>105</v>
      </c>
      <c r="E572" s="664">
        <v>0</v>
      </c>
      <c r="F572" s="504">
        <v>105</v>
      </c>
      <c r="G572" s="20"/>
      <c r="H572" s="20"/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5.95" customHeight="1" x14ac:dyDescent="0.2">
      <c r="B573" s="663" t="s">
        <v>131</v>
      </c>
      <c r="C573" s="664">
        <v>0</v>
      </c>
      <c r="D573" s="664">
        <v>0</v>
      </c>
      <c r="E573" s="664">
        <v>0</v>
      </c>
      <c r="F573" s="504">
        <v>0</v>
      </c>
      <c r="G573" s="20"/>
      <c r="H573" s="20"/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5.95" customHeight="1" x14ac:dyDescent="0.2">
      <c r="B574" s="663" t="s">
        <v>237</v>
      </c>
      <c r="C574" s="664">
        <v>36</v>
      </c>
      <c r="D574" s="664">
        <v>67</v>
      </c>
      <c r="E574" s="664">
        <v>0</v>
      </c>
      <c r="F574" s="504">
        <v>103</v>
      </c>
      <c r="G574" s="20"/>
      <c r="H574" s="20"/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5.95" customHeight="1" x14ac:dyDescent="0.2">
      <c r="B575" s="663" t="s">
        <v>208</v>
      </c>
      <c r="C575" s="664">
        <v>0</v>
      </c>
      <c r="D575" s="664">
        <v>0</v>
      </c>
      <c r="E575" s="664">
        <v>1</v>
      </c>
      <c r="F575" s="504">
        <v>1</v>
      </c>
      <c r="G575" s="20"/>
      <c r="H575" s="20"/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5.95" customHeight="1" x14ac:dyDescent="0.2">
      <c r="B576" s="663" t="s">
        <v>114</v>
      </c>
      <c r="C576" s="664">
        <v>0</v>
      </c>
      <c r="D576" s="664">
        <v>16</v>
      </c>
      <c r="E576" s="664">
        <v>3</v>
      </c>
      <c r="F576" s="504">
        <v>19</v>
      </c>
      <c r="G576" s="20"/>
      <c r="H576" s="20"/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5.95" customHeight="1" x14ac:dyDescent="0.2">
      <c r="B577" s="663" t="s">
        <v>183</v>
      </c>
      <c r="C577" s="664">
        <v>0</v>
      </c>
      <c r="D577" s="664">
        <v>0</v>
      </c>
      <c r="E577" s="664">
        <v>0</v>
      </c>
      <c r="F577" s="504">
        <v>0</v>
      </c>
      <c r="G577" s="20"/>
      <c r="H577" s="20"/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5.95" customHeight="1" x14ac:dyDescent="0.2">
      <c r="B578" s="663" t="s">
        <v>198</v>
      </c>
      <c r="C578" s="664">
        <v>0</v>
      </c>
      <c r="D578" s="664">
        <v>0</v>
      </c>
      <c r="E578" s="664">
        <v>0</v>
      </c>
      <c r="F578" s="504">
        <v>0</v>
      </c>
      <c r="G578" s="20"/>
      <c r="H578" s="20"/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5.95" customHeight="1" x14ac:dyDescent="0.2">
      <c r="B579" s="663" t="s">
        <v>222</v>
      </c>
      <c r="C579" s="664">
        <v>0</v>
      </c>
      <c r="D579" s="664">
        <v>0</v>
      </c>
      <c r="E579" s="664">
        <v>0</v>
      </c>
      <c r="F579" s="504">
        <v>0</v>
      </c>
      <c r="G579" s="20"/>
      <c r="H579" s="20"/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5.95" customHeight="1" x14ac:dyDescent="0.2">
      <c r="B580" s="663" t="s">
        <v>220</v>
      </c>
      <c r="C580" s="664">
        <v>14</v>
      </c>
      <c r="D580" s="664">
        <v>21</v>
      </c>
      <c r="E580" s="664">
        <v>3</v>
      </c>
      <c r="F580" s="504">
        <v>38</v>
      </c>
      <c r="G580" s="20"/>
      <c r="H580" s="20"/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5.95" customHeight="1" x14ac:dyDescent="0.2">
      <c r="B581" s="663" t="s">
        <v>199</v>
      </c>
      <c r="C581" s="664">
        <v>2</v>
      </c>
      <c r="D581" s="664">
        <v>9</v>
      </c>
      <c r="E581" s="664">
        <v>4</v>
      </c>
      <c r="F581" s="504">
        <v>15</v>
      </c>
      <c r="G581" s="20"/>
      <c r="H581" s="20"/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5.95" customHeight="1" x14ac:dyDescent="0.2">
      <c r="B582" s="665" t="s">
        <v>347</v>
      </c>
      <c r="C582" s="664">
        <v>0</v>
      </c>
      <c r="D582" s="664">
        <v>0</v>
      </c>
      <c r="E582" s="664">
        <v>2</v>
      </c>
      <c r="F582" s="504">
        <v>2</v>
      </c>
      <c r="G582" s="20"/>
      <c r="H582" s="20"/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2.75" x14ac:dyDescent="0.2">
      <c r="B583" s="665" t="s">
        <v>145</v>
      </c>
      <c r="C583" s="666">
        <v>0</v>
      </c>
      <c r="D583" s="666">
        <v>0</v>
      </c>
      <c r="E583" s="666">
        <v>0</v>
      </c>
      <c r="F583" s="504">
        <v>0</v>
      </c>
      <c r="G583" s="20"/>
      <c r="H583" s="20"/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2.75" x14ac:dyDescent="0.2">
      <c r="B584" s="667" t="s">
        <v>286</v>
      </c>
      <c r="C584" s="668">
        <v>369</v>
      </c>
      <c r="D584" s="668">
        <v>996</v>
      </c>
      <c r="E584" s="668">
        <v>454</v>
      </c>
      <c r="F584" s="504">
        <v>1819</v>
      </c>
      <c r="G584" s="20"/>
      <c r="H584" s="20"/>
      <c r="M584" s="20"/>
    </row>
    <row r="585" spans="2:27" ht="15.75" thickBot="1" x14ac:dyDescent="0.25"/>
    <row r="586" spans="2:27" ht="23.1" customHeight="1" x14ac:dyDescent="0.2">
      <c r="B586" s="711" t="s">
        <v>481</v>
      </c>
      <c r="C586" s="712"/>
      <c r="D586" s="712"/>
      <c r="E586" s="712"/>
      <c r="F586" s="713"/>
      <c r="G586" s="171"/>
      <c r="H586" s="171"/>
      <c r="I586" s="171"/>
      <c r="J586" s="171"/>
      <c r="K586" s="171"/>
      <c r="L586" s="171"/>
      <c r="M586" s="171"/>
      <c r="N586" s="171"/>
      <c r="O586" s="171"/>
      <c r="P586" s="171"/>
    </row>
    <row r="587" spans="2:27" ht="23.1" customHeight="1" thickBot="1" x14ac:dyDescent="0.25">
      <c r="B587" s="717"/>
      <c r="C587" s="718"/>
      <c r="D587" s="718"/>
      <c r="E587" s="718"/>
      <c r="F587" s="719"/>
      <c r="G587" s="171"/>
      <c r="H587" s="171"/>
      <c r="I587" s="171"/>
      <c r="J587" s="171"/>
      <c r="K587" s="171"/>
      <c r="L587" s="171"/>
      <c r="M587" s="171"/>
      <c r="N587" s="171"/>
      <c r="O587" s="171"/>
      <c r="P587" s="171"/>
    </row>
    <row r="588" spans="2:27" ht="25.5" customHeight="1" thickBot="1" x14ac:dyDescent="0.25">
      <c r="B588" s="630" t="s">
        <v>42</v>
      </c>
      <c r="C588" s="631" t="s">
        <v>284</v>
      </c>
      <c r="D588" s="631" t="s">
        <v>432</v>
      </c>
      <c r="E588" s="662" t="s">
        <v>433</v>
      </c>
      <c r="F588" s="632" t="s">
        <v>285</v>
      </c>
      <c r="G588" s="171"/>
      <c r="H588" s="171"/>
      <c r="I588" s="171"/>
      <c r="J588" s="171"/>
      <c r="K588" s="171"/>
      <c r="L588" s="171"/>
      <c r="M588" s="171"/>
      <c r="N588" s="171"/>
      <c r="O588" s="171"/>
      <c r="P588" s="171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5.95" customHeight="1" x14ac:dyDescent="0.2">
      <c r="B589" s="614" t="s">
        <v>44</v>
      </c>
      <c r="C589" s="505">
        <v>42</v>
      </c>
      <c r="D589" s="505">
        <v>93</v>
      </c>
      <c r="E589" s="505">
        <v>79</v>
      </c>
      <c r="F589" s="504">
        <v>214</v>
      </c>
      <c r="G589" s="171"/>
      <c r="H589" s="171"/>
      <c r="I589" s="171"/>
      <c r="J589" s="171"/>
      <c r="K589" s="171"/>
      <c r="L589" s="171"/>
      <c r="M589" s="171"/>
      <c r="N589" s="171"/>
      <c r="O589" s="171"/>
      <c r="P589" s="171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5.95" customHeight="1" x14ac:dyDescent="0.2">
      <c r="B590" s="663" t="s">
        <v>45</v>
      </c>
      <c r="C590" s="505">
        <v>47</v>
      </c>
      <c r="D590" s="505">
        <v>17</v>
      </c>
      <c r="E590" s="505">
        <v>33</v>
      </c>
      <c r="F590" s="504">
        <v>97</v>
      </c>
      <c r="G590" s="171"/>
      <c r="H590" s="171"/>
      <c r="I590" s="171"/>
      <c r="J590" s="171"/>
      <c r="K590" s="171"/>
      <c r="L590" s="171"/>
      <c r="M590" s="171"/>
      <c r="N590" s="171"/>
      <c r="O590" s="171"/>
      <c r="P590" s="171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5.95" customHeight="1" x14ac:dyDescent="0.2">
      <c r="B591" s="663" t="s">
        <v>46</v>
      </c>
      <c r="C591" s="505">
        <v>3</v>
      </c>
      <c r="D591" s="505">
        <v>8</v>
      </c>
      <c r="E591" s="505">
        <v>16</v>
      </c>
      <c r="F591" s="504">
        <v>27</v>
      </c>
      <c r="G591" s="171"/>
      <c r="H591" s="171"/>
      <c r="I591" s="171"/>
      <c r="J591" s="171"/>
      <c r="K591" s="171"/>
      <c r="L591" s="171"/>
      <c r="M591" s="171"/>
      <c r="N591" s="171"/>
      <c r="O591" s="171"/>
      <c r="P591" s="171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5.95" customHeight="1" x14ac:dyDescent="0.2">
      <c r="B592" s="663" t="s">
        <v>47</v>
      </c>
      <c r="C592" s="505">
        <v>0</v>
      </c>
      <c r="D592" s="505">
        <v>0</v>
      </c>
      <c r="E592" s="505">
        <v>0</v>
      </c>
      <c r="F592" s="504">
        <v>0</v>
      </c>
      <c r="G592" s="171"/>
      <c r="H592" s="171"/>
      <c r="I592" s="171"/>
      <c r="J592" s="171"/>
      <c r="K592" s="171"/>
      <c r="L592" s="171"/>
      <c r="M592" s="171"/>
      <c r="N592" s="171"/>
      <c r="O592" s="171"/>
      <c r="P592" s="171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5.95" customHeight="1" x14ac:dyDescent="0.2">
      <c r="B593" s="663" t="s">
        <v>48</v>
      </c>
      <c r="C593" s="505">
        <v>0</v>
      </c>
      <c r="D593" s="505">
        <v>0</v>
      </c>
      <c r="E593" s="505">
        <v>0</v>
      </c>
      <c r="F593" s="504">
        <v>0</v>
      </c>
      <c r="G593" s="171"/>
      <c r="H593" s="171"/>
      <c r="I593" s="171"/>
      <c r="J593" s="171"/>
      <c r="K593" s="171"/>
      <c r="L593" s="171"/>
      <c r="M593" s="171"/>
      <c r="N593" s="171"/>
      <c r="O593" s="171"/>
      <c r="P593" s="171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5.95" customHeight="1" x14ac:dyDescent="0.2">
      <c r="B594" s="663" t="s">
        <v>49</v>
      </c>
      <c r="C594" s="505">
        <v>0</v>
      </c>
      <c r="D594" s="505">
        <v>2</v>
      </c>
      <c r="E594" s="505">
        <v>1</v>
      </c>
      <c r="F594" s="504">
        <v>3</v>
      </c>
      <c r="G594" s="171"/>
      <c r="H594" s="171"/>
      <c r="I594" s="171"/>
      <c r="J594" s="171"/>
      <c r="K594" s="171"/>
      <c r="L594" s="171"/>
      <c r="M594" s="171"/>
      <c r="N594" s="171"/>
      <c r="O594" s="171"/>
      <c r="P594" s="171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5.95" customHeight="1" x14ac:dyDescent="0.2">
      <c r="B595" s="663" t="s">
        <v>109</v>
      </c>
      <c r="C595" s="505">
        <v>0</v>
      </c>
      <c r="D595" s="505">
        <v>1</v>
      </c>
      <c r="E595" s="505">
        <v>2</v>
      </c>
      <c r="F595" s="504">
        <v>3</v>
      </c>
      <c r="G595" s="171"/>
      <c r="H595" s="171"/>
      <c r="I595" s="171"/>
      <c r="J595" s="171"/>
      <c r="K595" s="171"/>
      <c r="L595" s="171"/>
      <c r="M595" s="171"/>
      <c r="N595" s="171"/>
      <c r="O595" s="171"/>
      <c r="P595" s="171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5.95" customHeight="1" x14ac:dyDescent="0.2">
      <c r="B596" s="663" t="s">
        <v>203</v>
      </c>
      <c r="C596" s="505">
        <v>1</v>
      </c>
      <c r="D596" s="505">
        <v>27</v>
      </c>
      <c r="E596" s="505">
        <v>1</v>
      </c>
      <c r="F596" s="504">
        <v>29</v>
      </c>
      <c r="G596" s="171"/>
      <c r="H596" s="171"/>
      <c r="I596" s="171"/>
      <c r="J596" s="171"/>
      <c r="K596" s="171"/>
      <c r="L596" s="171"/>
      <c r="M596" s="171"/>
      <c r="N596" s="171"/>
      <c r="O596" s="171"/>
      <c r="P596" s="171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5.95" customHeight="1" x14ac:dyDescent="0.2">
      <c r="B597" s="663" t="s">
        <v>50</v>
      </c>
      <c r="C597" s="505">
        <v>24</v>
      </c>
      <c r="D597" s="505">
        <v>1</v>
      </c>
      <c r="E597" s="505">
        <v>9</v>
      </c>
      <c r="F597" s="504">
        <v>34</v>
      </c>
      <c r="G597" s="171"/>
      <c r="H597" s="171"/>
      <c r="I597" s="171"/>
      <c r="J597" s="171"/>
      <c r="K597" s="171"/>
      <c r="L597" s="171"/>
      <c r="M597" s="171"/>
      <c r="N597" s="171"/>
      <c r="O597" s="171"/>
      <c r="P597" s="171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5.95" customHeight="1" x14ac:dyDescent="0.2">
      <c r="B598" s="663" t="s">
        <v>204</v>
      </c>
      <c r="C598" s="505">
        <v>1</v>
      </c>
      <c r="D598" s="505">
        <v>2</v>
      </c>
      <c r="E598" s="505">
        <v>8</v>
      </c>
      <c r="F598" s="504">
        <v>11</v>
      </c>
      <c r="G598" s="171"/>
      <c r="H598" s="171"/>
      <c r="I598" s="171"/>
      <c r="J598" s="171"/>
      <c r="K598" s="171"/>
      <c r="L598" s="171"/>
      <c r="M598" s="171"/>
      <c r="N598" s="171"/>
      <c r="O598" s="171"/>
      <c r="P598" s="171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5.95" customHeight="1" x14ac:dyDescent="0.2">
      <c r="B599" s="663" t="s">
        <v>205</v>
      </c>
      <c r="C599" s="505">
        <v>0</v>
      </c>
      <c r="D599" s="505">
        <v>0</v>
      </c>
      <c r="E599" s="505">
        <v>0</v>
      </c>
      <c r="F599" s="504">
        <v>0</v>
      </c>
      <c r="G599" s="171"/>
      <c r="H599" s="171"/>
      <c r="I599" s="171"/>
      <c r="J599" s="171"/>
      <c r="K599" s="171"/>
      <c r="L599" s="171"/>
      <c r="M599" s="171"/>
      <c r="N599" s="171"/>
      <c r="O599" s="171"/>
      <c r="P599" s="171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5.95" customHeight="1" x14ac:dyDescent="0.2">
      <c r="B600" s="663" t="s">
        <v>61</v>
      </c>
      <c r="C600" s="505">
        <v>0</v>
      </c>
      <c r="D600" s="505">
        <v>0</v>
      </c>
      <c r="E600" s="505">
        <v>0</v>
      </c>
      <c r="F600" s="504">
        <v>0</v>
      </c>
      <c r="G600" s="171"/>
      <c r="H600" s="171"/>
      <c r="I600" s="171"/>
      <c r="J600" s="171"/>
      <c r="K600" s="171"/>
      <c r="L600" s="171"/>
      <c r="M600" s="171"/>
      <c r="N600" s="171"/>
      <c r="O600" s="171"/>
      <c r="P600" s="171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5.95" customHeight="1" x14ac:dyDescent="0.2">
      <c r="B601" s="663" t="s">
        <v>206</v>
      </c>
      <c r="C601" s="505">
        <v>1</v>
      </c>
      <c r="D601" s="505">
        <v>0</v>
      </c>
      <c r="E601" s="505">
        <v>0</v>
      </c>
      <c r="F601" s="504">
        <v>1</v>
      </c>
      <c r="G601" s="171"/>
      <c r="H601" s="171"/>
      <c r="I601" s="171"/>
      <c r="J601" s="171"/>
      <c r="K601" s="171"/>
      <c r="L601" s="171"/>
      <c r="M601" s="171"/>
      <c r="N601" s="171"/>
      <c r="O601" s="171"/>
      <c r="P601" s="171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5.95" customHeight="1" x14ac:dyDescent="0.2">
      <c r="B602" s="663" t="s">
        <v>207</v>
      </c>
      <c r="C602" s="505">
        <v>8</v>
      </c>
      <c r="D602" s="505">
        <v>8</v>
      </c>
      <c r="E602" s="505">
        <v>2</v>
      </c>
      <c r="F602" s="504">
        <v>18</v>
      </c>
      <c r="G602" s="171"/>
      <c r="H602" s="171"/>
      <c r="I602" s="171"/>
      <c r="J602" s="171"/>
      <c r="K602" s="171"/>
      <c r="L602" s="171"/>
      <c r="M602" s="171"/>
      <c r="N602" s="171"/>
      <c r="O602" s="171"/>
      <c r="P602" s="171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5.95" customHeight="1" x14ac:dyDescent="0.2">
      <c r="B603" s="663" t="s">
        <v>118</v>
      </c>
      <c r="C603" s="505">
        <v>0</v>
      </c>
      <c r="D603" s="505">
        <v>1</v>
      </c>
      <c r="E603" s="505">
        <v>0</v>
      </c>
      <c r="F603" s="504">
        <v>1</v>
      </c>
      <c r="G603" s="171"/>
      <c r="H603" s="171"/>
      <c r="I603" s="171"/>
      <c r="J603" s="171"/>
      <c r="K603" s="171"/>
      <c r="L603" s="171"/>
      <c r="M603" s="171"/>
      <c r="N603" s="171"/>
      <c r="O603" s="171"/>
      <c r="P603" s="171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5.95" customHeight="1" x14ac:dyDescent="0.2">
      <c r="B604" s="663" t="s">
        <v>131</v>
      </c>
      <c r="C604" s="505">
        <v>0</v>
      </c>
      <c r="D604" s="505">
        <v>0</v>
      </c>
      <c r="E604" s="505">
        <v>0</v>
      </c>
      <c r="F604" s="504">
        <v>0</v>
      </c>
      <c r="G604" s="171"/>
      <c r="H604" s="171"/>
      <c r="I604" s="171"/>
      <c r="J604" s="171"/>
      <c r="K604" s="171"/>
      <c r="L604" s="171"/>
      <c r="M604" s="171"/>
      <c r="N604" s="171"/>
      <c r="O604" s="171"/>
      <c r="P604" s="171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5.95" customHeight="1" x14ac:dyDescent="0.2">
      <c r="B605" s="663" t="s">
        <v>237</v>
      </c>
      <c r="C605" s="505">
        <v>0</v>
      </c>
      <c r="D605" s="505">
        <v>0</v>
      </c>
      <c r="E605" s="505">
        <v>0</v>
      </c>
      <c r="F605" s="504">
        <v>0</v>
      </c>
      <c r="G605" s="171"/>
      <c r="H605" s="171"/>
      <c r="I605" s="171"/>
      <c r="J605" s="171"/>
      <c r="K605" s="171"/>
      <c r="L605" s="171"/>
      <c r="M605" s="171"/>
      <c r="N605" s="171"/>
      <c r="O605" s="171"/>
      <c r="P605" s="171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5.95" customHeight="1" x14ac:dyDescent="0.2">
      <c r="B606" s="663" t="s">
        <v>208</v>
      </c>
      <c r="C606" s="505">
        <v>0</v>
      </c>
      <c r="D606" s="505">
        <v>0</v>
      </c>
      <c r="E606" s="505">
        <v>0</v>
      </c>
      <c r="F606" s="504">
        <v>0</v>
      </c>
      <c r="G606" s="171"/>
      <c r="H606" s="171"/>
      <c r="I606" s="171"/>
      <c r="J606" s="171"/>
      <c r="K606" s="171"/>
      <c r="L606" s="171"/>
      <c r="M606" s="171"/>
      <c r="N606" s="171"/>
      <c r="O606" s="171"/>
      <c r="P606" s="171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5.95" customHeight="1" x14ac:dyDescent="0.2">
      <c r="B607" s="663" t="s">
        <v>114</v>
      </c>
      <c r="C607" s="505">
        <v>0</v>
      </c>
      <c r="D607" s="505">
        <v>0</v>
      </c>
      <c r="E607" s="505">
        <v>0</v>
      </c>
      <c r="F607" s="504">
        <v>0</v>
      </c>
      <c r="G607" s="171"/>
      <c r="H607" s="171"/>
      <c r="I607" s="171"/>
      <c r="J607" s="171"/>
      <c r="K607" s="171"/>
      <c r="L607" s="171"/>
      <c r="M607" s="171"/>
      <c r="N607" s="171"/>
      <c r="O607" s="171"/>
      <c r="P607" s="171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5.95" customHeight="1" x14ac:dyDescent="0.2">
      <c r="B608" s="663" t="s">
        <v>183</v>
      </c>
      <c r="C608" s="505">
        <v>0</v>
      </c>
      <c r="D608" s="505">
        <v>0</v>
      </c>
      <c r="E608" s="505">
        <v>0</v>
      </c>
      <c r="F608" s="504">
        <v>0</v>
      </c>
      <c r="G608" s="171"/>
      <c r="H608" s="171"/>
      <c r="I608" s="171"/>
      <c r="J608" s="171"/>
      <c r="K608" s="171"/>
      <c r="L608" s="171"/>
      <c r="M608" s="171"/>
      <c r="N608" s="171"/>
      <c r="O608" s="171"/>
      <c r="P608" s="171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5.95" customHeight="1" x14ac:dyDescent="0.2">
      <c r="B609" s="663" t="s">
        <v>198</v>
      </c>
      <c r="C609" s="505">
        <v>0</v>
      </c>
      <c r="D609" s="505">
        <v>0</v>
      </c>
      <c r="E609" s="505">
        <v>0</v>
      </c>
      <c r="F609" s="504">
        <v>0</v>
      </c>
      <c r="G609" s="171"/>
      <c r="H609" s="171"/>
      <c r="I609" s="171"/>
      <c r="J609" s="171"/>
      <c r="K609" s="171"/>
      <c r="L609" s="171"/>
      <c r="M609" s="171"/>
      <c r="N609" s="171"/>
      <c r="O609" s="171"/>
      <c r="P609" s="171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5.95" customHeight="1" x14ac:dyDescent="0.2">
      <c r="B610" s="663" t="s">
        <v>222</v>
      </c>
      <c r="C610" s="505">
        <v>0</v>
      </c>
      <c r="D610" s="505">
        <v>0</v>
      </c>
      <c r="E610" s="505">
        <v>0</v>
      </c>
      <c r="F610" s="504">
        <v>0</v>
      </c>
      <c r="G610" s="171"/>
      <c r="H610" s="171"/>
      <c r="I610" s="171"/>
      <c r="J610" s="171"/>
      <c r="K610" s="171"/>
      <c r="L610" s="171"/>
      <c r="M610" s="171"/>
      <c r="N610" s="171"/>
      <c r="O610" s="171"/>
      <c r="P610" s="171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5.95" customHeight="1" x14ac:dyDescent="0.2">
      <c r="B611" s="663" t="s">
        <v>220</v>
      </c>
      <c r="C611" s="505">
        <v>0</v>
      </c>
      <c r="D611" s="505">
        <v>4</v>
      </c>
      <c r="E611" s="505">
        <v>11</v>
      </c>
      <c r="F611" s="504">
        <v>15</v>
      </c>
      <c r="G611" s="171"/>
      <c r="H611" s="171"/>
      <c r="I611" s="171"/>
      <c r="J611" s="171"/>
      <c r="K611" s="171"/>
      <c r="L611" s="171"/>
      <c r="M611" s="171"/>
      <c r="N611" s="171"/>
      <c r="O611" s="171"/>
      <c r="P611" s="171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5.95" customHeight="1" x14ac:dyDescent="0.2">
      <c r="B612" s="663" t="s">
        <v>199</v>
      </c>
      <c r="C612" s="505">
        <v>0</v>
      </c>
      <c r="D612" s="505">
        <v>0</v>
      </c>
      <c r="E612" s="505">
        <v>0</v>
      </c>
      <c r="F612" s="504">
        <v>0</v>
      </c>
      <c r="G612" s="171"/>
      <c r="H612" s="171"/>
      <c r="I612" s="171"/>
      <c r="J612" s="171"/>
      <c r="K612" s="171"/>
      <c r="L612" s="171"/>
      <c r="M612" s="171"/>
      <c r="N612" s="171"/>
      <c r="O612" s="171"/>
      <c r="P612" s="171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5.95" customHeight="1" x14ac:dyDescent="0.2">
      <c r="B613" s="663" t="s">
        <v>145</v>
      </c>
      <c r="C613" s="505">
        <v>0</v>
      </c>
      <c r="D613" s="505">
        <v>0</v>
      </c>
      <c r="E613" s="505">
        <v>0</v>
      </c>
      <c r="F613" s="504">
        <v>0</v>
      </c>
      <c r="G613" s="171"/>
      <c r="H613" s="171"/>
      <c r="I613" s="171"/>
      <c r="J613" s="171"/>
      <c r="K613" s="171"/>
      <c r="L613" s="171"/>
      <c r="M613" s="171"/>
      <c r="N613" s="171"/>
      <c r="O613" s="171"/>
      <c r="P613" s="171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5.95" customHeight="1" x14ac:dyDescent="0.2">
      <c r="B614" s="667" t="s">
        <v>286</v>
      </c>
      <c r="C614" s="505">
        <v>127</v>
      </c>
      <c r="D614" s="505">
        <v>164</v>
      </c>
      <c r="E614" s="505">
        <v>162</v>
      </c>
      <c r="F614" s="504">
        <v>453</v>
      </c>
      <c r="G614" s="171"/>
      <c r="H614" s="171"/>
      <c r="I614" s="171"/>
      <c r="J614" s="171"/>
      <c r="K614" s="171"/>
      <c r="L614" s="171"/>
      <c r="M614" s="171"/>
      <c r="N614" s="171"/>
      <c r="O614" s="171"/>
      <c r="P614" s="171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"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</row>
    <row r="619" spans="2:28" ht="18.600000000000001" customHeight="1" x14ac:dyDescent="0.2">
      <c r="B619" s="706" t="s">
        <v>297</v>
      </c>
      <c r="C619" s="706"/>
      <c r="D619" s="706"/>
      <c r="E619" s="706"/>
      <c r="F619" s="706"/>
      <c r="G619" s="706"/>
    </row>
    <row r="620" spans="2:28" x14ac:dyDescent="0.2">
      <c r="D620" s="2"/>
      <c r="F620" s="13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2">
      <c r="D621" s="2"/>
      <c r="F621" s="13"/>
      <c r="G621" s="3"/>
      <c r="H621" s="20"/>
      <c r="L621" s="23"/>
      <c r="M621" s="20"/>
      <c r="P621" s="23"/>
      <c r="V621" s="186"/>
      <c r="W621" s="171"/>
      <c r="AA621" s="20"/>
    </row>
    <row r="622" spans="2:28" x14ac:dyDescent="0.25">
      <c r="B622" s="491" t="s">
        <v>28</v>
      </c>
      <c r="C622" s="435" t="s">
        <v>288</v>
      </c>
      <c r="D622" s="489" t="s">
        <v>289</v>
      </c>
      <c r="E622" s="452"/>
      <c r="F622" s="13"/>
      <c r="G622" s="3"/>
      <c r="H622" s="20"/>
      <c r="L622" s="23"/>
      <c r="M622" s="20"/>
      <c r="P622" s="23"/>
      <c r="V622" s="186"/>
      <c r="W622" s="171"/>
      <c r="X622" s="428"/>
      <c r="Z622" s="414" t="s">
        <v>28</v>
      </c>
      <c r="AA622" s="414" t="s">
        <v>5</v>
      </c>
      <c r="AB622" s="414" t="s">
        <v>244</v>
      </c>
    </row>
    <row r="623" spans="2:28" x14ac:dyDescent="0.25">
      <c r="B623" s="486" t="s">
        <v>59</v>
      </c>
      <c r="C623" s="434">
        <v>515</v>
      </c>
      <c r="D623" s="434">
        <v>41</v>
      </c>
      <c r="E623" s="441"/>
      <c r="F623" s="184"/>
      <c r="G623" s="3"/>
      <c r="H623" s="20"/>
      <c r="L623" s="23"/>
      <c r="M623" s="20"/>
      <c r="P623" s="23"/>
      <c r="V623" s="186"/>
      <c r="W623" s="428">
        <f>C623/C637</f>
        <v>0.22518583296895497</v>
      </c>
      <c r="X623" s="428">
        <f>D623/C637</f>
        <v>1.7927415828596416E-2</v>
      </c>
      <c r="Y623" s="187"/>
      <c r="Z623" s="415" t="s">
        <v>280</v>
      </c>
      <c r="AA623" s="3">
        <v>614</v>
      </c>
      <c r="AB623" s="3">
        <v>68</v>
      </c>
    </row>
    <row r="624" spans="2:28" x14ac:dyDescent="0.25">
      <c r="B624" s="486" t="s">
        <v>32</v>
      </c>
      <c r="C624" s="434">
        <v>606</v>
      </c>
      <c r="D624" s="434">
        <v>73</v>
      </c>
      <c r="E624" s="441"/>
      <c r="F624" s="184"/>
      <c r="G624" s="3"/>
      <c r="H624" s="20"/>
      <c r="L624" s="23"/>
      <c r="M624" s="20"/>
      <c r="P624" s="23"/>
      <c r="V624" s="186"/>
      <c r="W624" s="427">
        <f>C624/C637</f>
        <v>0.26497595102754701</v>
      </c>
      <c r="X624" s="428">
        <f>D624/C637</f>
        <v>3.1919545255793616E-2</v>
      </c>
      <c r="Z624" s="415" t="s">
        <v>281</v>
      </c>
      <c r="AA624" s="3">
        <v>1296</v>
      </c>
      <c r="AB624" s="3">
        <v>125</v>
      </c>
    </row>
    <row r="625" spans="2:29" x14ac:dyDescent="0.25">
      <c r="B625" s="486" t="s">
        <v>33</v>
      </c>
      <c r="C625" s="434">
        <v>949</v>
      </c>
      <c r="D625" s="434">
        <v>103</v>
      </c>
      <c r="E625" s="441"/>
      <c r="F625" s="184"/>
      <c r="G625" s="3"/>
      <c r="H625" s="20"/>
      <c r="L625" s="23"/>
      <c r="M625" s="20"/>
      <c r="P625" s="23"/>
      <c r="V625" s="186"/>
      <c r="W625" s="427">
        <f>C625/C637</f>
        <v>0.41495408832531699</v>
      </c>
      <c r="X625" s="428">
        <f>D625/C637</f>
        <v>4.5037166593790992E-2</v>
      </c>
      <c r="Z625" s="415" t="s">
        <v>282</v>
      </c>
      <c r="AA625" s="3">
        <v>949</v>
      </c>
      <c r="AB625" s="3">
        <v>92</v>
      </c>
    </row>
    <row r="626" spans="2:29" hidden="1" x14ac:dyDescent="0.25">
      <c r="B626" s="486" t="s">
        <v>34</v>
      </c>
      <c r="E626" s="441"/>
      <c r="F626" s="184"/>
      <c r="G626" s="3"/>
      <c r="H626" s="20"/>
      <c r="L626" s="23"/>
      <c r="M626" s="20"/>
      <c r="P626" s="23"/>
      <c r="V626" s="186"/>
      <c r="W626" s="427">
        <f>C626/C637</f>
        <v>0</v>
      </c>
      <c r="X626" s="428">
        <f>D626/C637</f>
        <v>0</v>
      </c>
      <c r="Z626" s="415" t="s">
        <v>283</v>
      </c>
      <c r="AA626" s="3">
        <v>712</v>
      </c>
      <c r="AB626" s="3">
        <v>58</v>
      </c>
    </row>
    <row r="627" spans="2:29" hidden="1" x14ac:dyDescent="0.25">
      <c r="B627" s="486" t="s">
        <v>35</v>
      </c>
      <c r="E627" s="441"/>
      <c r="F627" s="184"/>
      <c r="G627" s="3"/>
      <c r="H627" s="20"/>
      <c r="L627" s="23"/>
      <c r="M627" s="20"/>
      <c r="P627" s="23"/>
      <c r="V627" s="186"/>
      <c r="W627" s="427">
        <f>C627/C637</f>
        <v>0</v>
      </c>
      <c r="X627" s="428">
        <f>D627/C637</f>
        <v>0</v>
      </c>
      <c r="Z627" s="426" t="s">
        <v>292</v>
      </c>
      <c r="AA627" s="3">
        <v>955</v>
      </c>
      <c r="AB627" s="3">
        <v>88</v>
      </c>
    </row>
    <row r="628" spans="2:29" hidden="1" x14ac:dyDescent="0.25">
      <c r="B628" s="486" t="s">
        <v>31</v>
      </c>
      <c r="E628" s="466"/>
      <c r="F628" s="13"/>
      <c r="G628" s="3"/>
      <c r="H628" s="20"/>
      <c r="L628" s="23"/>
      <c r="M628" s="20"/>
      <c r="P628" s="23"/>
      <c r="V628" s="186"/>
      <c r="W628" s="136">
        <f>C628/C637</f>
        <v>0</v>
      </c>
      <c r="X628" s="428">
        <f>D628/C637</f>
        <v>0</v>
      </c>
      <c r="Z628" s="426" t="s">
        <v>296</v>
      </c>
      <c r="AA628" s="416">
        <v>1224</v>
      </c>
      <c r="AB628" s="417">
        <v>125</v>
      </c>
    </row>
    <row r="629" spans="2:29" hidden="1" x14ac:dyDescent="0.25">
      <c r="B629" s="486" t="s">
        <v>36</v>
      </c>
      <c r="E629" s="466"/>
      <c r="F629" s="13"/>
      <c r="G629" s="3"/>
      <c r="H629" s="20"/>
      <c r="L629" s="23"/>
      <c r="M629" s="20"/>
      <c r="P629" s="23"/>
      <c r="V629" s="186"/>
      <c r="W629" s="136">
        <f>+C629/C637</f>
        <v>0</v>
      </c>
      <c r="X629" s="428">
        <f>+D629/C637</f>
        <v>0</v>
      </c>
      <c r="Z629" s="415" t="s">
        <v>248</v>
      </c>
      <c r="AA629" s="416"/>
      <c r="AB629" s="417"/>
    </row>
    <row r="630" spans="2:29" hidden="1" x14ac:dyDescent="0.25">
      <c r="B630" s="486" t="s">
        <v>37</v>
      </c>
      <c r="E630" s="466"/>
      <c r="F630" s="13"/>
      <c r="G630" s="3"/>
      <c r="H630" s="20"/>
      <c r="L630" s="23"/>
      <c r="M630" s="20"/>
      <c r="P630" s="23"/>
      <c r="V630" s="186"/>
      <c r="W630" s="136">
        <f>+C630/C637</f>
        <v>0</v>
      </c>
      <c r="X630" s="428">
        <f>+D630/C637</f>
        <v>0</v>
      </c>
      <c r="Z630" s="415" t="s">
        <v>249</v>
      </c>
      <c r="AA630" s="416"/>
      <c r="AB630" s="417"/>
    </row>
    <row r="631" spans="2:29" hidden="1" x14ac:dyDescent="0.25">
      <c r="B631" s="486" t="s">
        <v>38</v>
      </c>
      <c r="E631" s="466"/>
      <c r="F631" s="13"/>
      <c r="G631" s="3"/>
      <c r="H631" s="20"/>
      <c r="L631" s="23"/>
      <c r="M631" s="20"/>
      <c r="P631" s="23"/>
      <c r="V631" s="186"/>
      <c r="W631" s="136">
        <f>+C631/C637</f>
        <v>0</v>
      </c>
      <c r="X631" s="428">
        <f>+D631/C637</f>
        <v>0</v>
      </c>
      <c r="Z631" s="415" t="s">
        <v>250</v>
      </c>
      <c r="AA631" s="416"/>
      <c r="AB631" s="417"/>
    </row>
    <row r="632" spans="2:29" hidden="1" x14ac:dyDescent="0.25">
      <c r="B632" s="486" t="s">
        <v>39</v>
      </c>
      <c r="E632" s="466"/>
      <c r="F632" s="13"/>
      <c r="G632" s="3"/>
      <c r="H632" s="20"/>
      <c r="L632" s="23"/>
      <c r="M632" s="20"/>
      <c r="P632" s="23"/>
      <c r="V632" s="186"/>
      <c r="W632" s="136">
        <f>+C632/C637</f>
        <v>0</v>
      </c>
      <c r="X632" s="428">
        <f>+D632/C637</f>
        <v>0</v>
      </c>
      <c r="Z632" s="415" t="s">
        <v>251</v>
      </c>
      <c r="AA632" s="416"/>
      <c r="AB632" s="417"/>
    </row>
    <row r="633" spans="2:29" hidden="1" x14ac:dyDescent="0.25">
      <c r="B633" s="486" t="s">
        <v>40</v>
      </c>
      <c r="E633" s="466"/>
      <c r="F633" s="13"/>
      <c r="G633" s="3"/>
      <c r="H633" s="20"/>
      <c r="L633" s="23"/>
      <c r="M633" s="20"/>
      <c r="P633" s="23"/>
      <c r="V633" s="186"/>
      <c r="W633" s="171"/>
      <c r="X633" s="428"/>
      <c r="Z633" s="415" t="s">
        <v>252</v>
      </c>
      <c r="AA633" s="416"/>
      <c r="AB633" s="417"/>
    </row>
    <row r="634" spans="2:29" hidden="1" x14ac:dyDescent="0.25">
      <c r="B634" s="486" t="s">
        <v>60</v>
      </c>
      <c r="E634" s="466"/>
      <c r="F634" s="13"/>
      <c r="G634" s="3"/>
      <c r="H634" s="20"/>
      <c r="L634" s="23"/>
      <c r="M634" s="20"/>
      <c r="P634" s="23"/>
      <c r="V634" s="186"/>
      <c r="W634" s="171"/>
      <c r="X634" s="428"/>
      <c r="Z634" s="415" t="s">
        <v>253</v>
      </c>
      <c r="AA634" s="416"/>
      <c r="AB634" s="417"/>
    </row>
    <row r="635" spans="2:29" hidden="1" x14ac:dyDescent="0.2">
      <c r="B635" s="470"/>
      <c r="E635" s="470"/>
      <c r="F635" s="13"/>
      <c r="G635" s="3"/>
      <c r="H635" s="20"/>
      <c r="L635" s="23"/>
      <c r="M635" s="20"/>
      <c r="P635" s="23"/>
      <c r="V635" s="186"/>
      <c r="W635" s="171"/>
      <c r="X635" s="428"/>
      <c r="Z635" s="347"/>
      <c r="AA635" s="348"/>
      <c r="AB635" s="349"/>
    </row>
    <row r="636" spans="2:29" x14ac:dyDescent="0.2">
      <c r="B636" s="495" t="s">
        <v>6</v>
      </c>
      <c r="C636" s="435">
        <f>SUM(C623:C635)</f>
        <v>2070</v>
      </c>
      <c r="D636" s="611">
        <f>SUM(D623:D635)</f>
        <v>217</v>
      </c>
      <c r="E636" s="558"/>
      <c r="F636" s="13"/>
      <c r="G636" s="3"/>
      <c r="H636" s="20"/>
      <c r="L636" s="23"/>
      <c r="M636" s="20"/>
      <c r="P636" s="23"/>
      <c r="V636" s="186"/>
      <c r="W636" s="428"/>
      <c r="X636" s="428"/>
      <c r="Z636" s="347" t="s">
        <v>254</v>
      </c>
      <c r="AA636" s="352"/>
      <c r="AB636" s="353"/>
    </row>
    <row r="637" spans="2:29" x14ac:dyDescent="0.2">
      <c r="B637" s="612" t="s">
        <v>293</v>
      </c>
      <c r="C637" s="613">
        <f>C636+D636</f>
        <v>2287</v>
      </c>
      <c r="D637" s="613"/>
      <c r="X637" s="429">
        <f>+C636/C637</f>
        <v>0.905115872321819</v>
      </c>
      <c r="Y637" s="430">
        <f>+D636/C637</f>
        <v>9.4884127678181024E-2</v>
      </c>
      <c r="AA637" s="192"/>
      <c r="AB637" s="192">
        <f>SUM(AA623:AA636)</f>
        <v>5750</v>
      </c>
      <c r="AC637" s="192">
        <f>SUM(AB623:AB636)</f>
        <v>556</v>
      </c>
    </row>
    <row r="638" spans="2:29" x14ac:dyDescent="0.2">
      <c r="C638" s="441"/>
      <c r="D638" s="441"/>
      <c r="E638" s="450"/>
    </row>
  </sheetData>
  <mergeCells count="113">
    <mergeCell ref="G453:J453"/>
    <mergeCell ref="G454:J454"/>
    <mergeCell ref="B454:E454"/>
    <mergeCell ref="B453:E453"/>
    <mergeCell ref="C340:E340"/>
    <mergeCell ref="F340:H340"/>
    <mergeCell ref="A420:E420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M340:N340"/>
    <mergeCell ref="B287:C287"/>
    <mergeCell ref="B241:E241"/>
    <mergeCell ref="F241:H241"/>
    <mergeCell ref="K339:N339"/>
    <mergeCell ref="K171:L171"/>
    <mergeCell ref="C208:D208"/>
    <mergeCell ref="C207:D207"/>
    <mergeCell ref="G208:H208"/>
    <mergeCell ref="G207:H207"/>
    <mergeCell ref="B312:C312"/>
    <mergeCell ref="B304:E306"/>
    <mergeCell ref="B330:E332"/>
    <mergeCell ref="E289:F289"/>
    <mergeCell ref="C289:D289"/>
    <mergeCell ref="G289:H289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X243:AA243"/>
    <mergeCell ref="I455:I456"/>
    <mergeCell ref="H455:H456"/>
    <mergeCell ref="G455:G456"/>
    <mergeCell ref="C519:D519"/>
    <mergeCell ref="E519:F519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B337:E337"/>
    <mergeCell ref="K340:L340"/>
    <mergeCell ref="B424:B425"/>
    <mergeCell ref="C424:C425"/>
    <mergeCell ref="C339:H339"/>
    <mergeCell ref="B266:G266"/>
    <mergeCell ref="B423:E423"/>
    <mergeCell ref="B422:E422"/>
    <mergeCell ref="G423:J423"/>
    <mergeCell ref="G422:J422"/>
    <mergeCell ref="J455:J456"/>
    <mergeCell ref="D455:D456"/>
    <mergeCell ref="B553:G553"/>
    <mergeCell ref="B619:G619"/>
    <mergeCell ref="E455:E456"/>
    <mergeCell ref="B455:B456"/>
    <mergeCell ref="C455:C456"/>
    <mergeCell ref="B519:B520"/>
    <mergeCell ref="B484:F484"/>
    <mergeCell ref="B533:F533"/>
    <mergeCell ref="B516:E517"/>
    <mergeCell ref="B554:F556"/>
    <mergeCell ref="B586:F587"/>
    <mergeCell ref="B97:D97"/>
    <mergeCell ref="B111:D111"/>
    <mergeCell ref="B125:D125"/>
    <mergeCell ref="B139:D139"/>
    <mergeCell ref="B148:D148"/>
    <mergeCell ref="B156:D156"/>
    <mergeCell ref="B166:D166"/>
    <mergeCell ref="B167:D167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75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E386" sqref="E386"/>
    </sheetView>
  </sheetViews>
  <sheetFormatPr baseColWidth="10" defaultColWidth="11.42578125" defaultRowHeight="15" x14ac:dyDescent="0.25"/>
  <cols>
    <col min="1" max="2" width="11.42578125" style="356"/>
    <col min="3" max="3" width="20.28515625" style="356" customWidth="1"/>
    <col min="4" max="4" width="25.42578125" style="356" customWidth="1"/>
    <col min="5" max="5" width="31.42578125" style="356" customWidth="1"/>
    <col min="6" max="6" width="15.85546875" style="356" customWidth="1"/>
    <col min="7" max="7" width="16.42578125" style="356" bestFit="1" customWidth="1"/>
    <col min="8" max="9" width="11.42578125" style="356"/>
    <col min="10" max="11" width="0" style="356" hidden="1" customWidth="1"/>
    <col min="12" max="16384" width="11.42578125" style="356"/>
  </cols>
  <sheetData>
    <row r="1" spans="2:11" x14ac:dyDescent="0.25">
      <c r="B1" s="354" t="s">
        <v>70</v>
      </c>
      <c r="C1" s="354" t="s">
        <v>255</v>
      </c>
      <c r="D1" s="354" t="s">
        <v>256</v>
      </c>
      <c r="E1" s="354" t="s">
        <v>257</v>
      </c>
      <c r="F1" s="354" t="s">
        <v>194</v>
      </c>
      <c r="G1" s="354" t="s">
        <v>195</v>
      </c>
      <c r="H1" s="354" t="s">
        <v>196</v>
      </c>
      <c r="I1" s="354" t="s">
        <v>197</v>
      </c>
      <c r="J1" s="354"/>
      <c r="K1" s="354"/>
    </row>
    <row r="2" spans="2:11" x14ac:dyDescent="0.25">
      <c r="B2" s="418">
        <v>4</v>
      </c>
      <c r="C2" s="418" t="s">
        <v>11</v>
      </c>
      <c r="D2" s="418" t="s">
        <v>84</v>
      </c>
      <c r="E2" s="418" t="s">
        <v>85</v>
      </c>
      <c r="F2" s="418">
        <v>19656044.423999999</v>
      </c>
      <c r="G2" s="418">
        <v>19670091.25</v>
      </c>
      <c r="H2" s="418"/>
      <c r="I2" s="418">
        <v>5</v>
      </c>
      <c r="J2" s="356">
        <v>1</v>
      </c>
      <c r="K2" s="332"/>
    </row>
    <row r="3" spans="2:11" x14ac:dyDescent="0.25">
      <c r="B3" s="418">
        <v>4</v>
      </c>
      <c r="C3" s="418" t="s">
        <v>11</v>
      </c>
      <c r="D3" s="418" t="s">
        <v>84</v>
      </c>
      <c r="E3" s="418" t="s">
        <v>92</v>
      </c>
      <c r="F3" s="418">
        <v>18210531.809999999</v>
      </c>
      <c r="G3" s="418">
        <v>18210531.809999999</v>
      </c>
      <c r="H3" s="418"/>
      <c r="I3" s="418">
        <v>1</v>
      </c>
      <c r="J3" s="356">
        <v>1</v>
      </c>
      <c r="K3" s="332"/>
    </row>
    <row r="4" spans="2:11" x14ac:dyDescent="0.25">
      <c r="B4" s="418">
        <v>4</v>
      </c>
      <c r="C4" s="418" t="s">
        <v>11</v>
      </c>
      <c r="D4" s="418" t="s">
        <v>76</v>
      </c>
      <c r="E4" s="418" t="s">
        <v>76</v>
      </c>
      <c r="F4" s="418">
        <v>15879773.2266667</v>
      </c>
      <c r="G4" s="418">
        <v>15897106.560000001</v>
      </c>
      <c r="H4" s="418"/>
      <c r="I4" s="418">
        <v>3</v>
      </c>
      <c r="J4" s="356">
        <v>2</v>
      </c>
      <c r="K4" s="332"/>
    </row>
    <row r="5" spans="2:11" x14ac:dyDescent="0.25">
      <c r="B5" s="418">
        <v>4</v>
      </c>
      <c r="C5" s="418" t="s">
        <v>11</v>
      </c>
      <c r="D5" s="418" t="s">
        <v>76</v>
      </c>
      <c r="E5" s="418" t="s">
        <v>105</v>
      </c>
      <c r="F5" s="418">
        <v>16160160.8333333</v>
      </c>
      <c r="G5" s="418">
        <v>16160160.8333333</v>
      </c>
      <c r="H5" s="418"/>
      <c r="I5" s="418">
        <v>3</v>
      </c>
      <c r="J5" s="356">
        <v>2</v>
      </c>
      <c r="K5" s="332"/>
    </row>
    <row r="6" spans="2:11" x14ac:dyDescent="0.25">
      <c r="B6" s="418">
        <v>4</v>
      </c>
      <c r="C6" s="418" t="s">
        <v>11</v>
      </c>
      <c r="D6" s="418" t="s">
        <v>76</v>
      </c>
      <c r="E6" s="418" t="s">
        <v>326</v>
      </c>
      <c r="F6" s="418">
        <v>20073338.5</v>
      </c>
      <c r="G6" s="418">
        <v>20073338.5</v>
      </c>
      <c r="H6" s="418"/>
      <c r="I6" s="418">
        <v>2</v>
      </c>
      <c r="J6" s="356">
        <v>1</v>
      </c>
      <c r="K6" s="332"/>
    </row>
    <row r="7" spans="2:11" x14ac:dyDescent="0.25">
      <c r="B7" s="418">
        <v>4</v>
      </c>
      <c r="C7" s="418" t="s">
        <v>11</v>
      </c>
      <c r="D7" s="418" t="s">
        <v>76</v>
      </c>
      <c r="E7" s="418" t="s">
        <v>450</v>
      </c>
      <c r="F7" s="418">
        <v>16402482.119999999</v>
      </c>
      <c r="G7" s="418">
        <v>16455091.25</v>
      </c>
      <c r="H7" s="418"/>
      <c r="I7" s="418">
        <v>1</v>
      </c>
      <c r="J7" s="356">
        <v>1</v>
      </c>
      <c r="K7" s="332"/>
    </row>
    <row r="8" spans="2:11" x14ac:dyDescent="0.25">
      <c r="B8" s="418">
        <v>4</v>
      </c>
      <c r="C8" s="418" t="s">
        <v>11</v>
      </c>
      <c r="D8" s="418" t="s">
        <v>76</v>
      </c>
      <c r="E8" s="418" t="s">
        <v>397</v>
      </c>
      <c r="F8" s="418">
        <v>16343399.109999999</v>
      </c>
      <c r="G8" s="418">
        <v>16343399.109999999</v>
      </c>
      <c r="H8" s="418"/>
      <c r="I8" s="418">
        <v>2</v>
      </c>
      <c r="J8" s="356">
        <v>3</v>
      </c>
      <c r="K8" s="332"/>
    </row>
    <row r="9" spans="2:11" x14ac:dyDescent="0.25">
      <c r="B9" s="418">
        <v>4</v>
      </c>
      <c r="C9" s="418" t="s">
        <v>12</v>
      </c>
      <c r="D9" s="418" t="s">
        <v>12</v>
      </c>
      <c r="E9" s="418" t="s">
        <v>267</v>
      </c>
      <c r="F9" s="418">
        <v>30484306.25</v>
      </c>
      <c r="G9" s="418">
        <v>30484306.25</v>
      </c>
      <c r="H9" s="418"/>
      <c r="I9" s="418">
        <v>1</v>
      </c>
      <c r="J9" s="356">
        <v>1</v>
      </c>
      <c r="K9" s="332"/>
    </row>
    <row r="10" spans="2:11" x14ac:dyDescent="0.25">
      <c r="B10" s="418">
        <v>4</v>
      </c>
      <c r="C10" s="418" t="s">
        <v>12</v>
      </c>
      <c r="D10" s="418" t="s">
        <v>77</v>
      </c>
      <c r="E10" s="418" t="s">
        <v>435</v>
      </c>
      <c r="F10" s="418">
        <v>19389072.18</v>
      </c>
      <c r="G10" s="418">
        <v>19389072.18</v>
      </c>
      <c r="H10" s="418"/>
      <c r="I10" s="418">
        <v>2</v>
      </c>
      <c r="J10" s="356">
        <v>2</v>
      </c>
      <c r="K10" s="332"/>
    </row>
    <row r="11" spans="2:11" x14ac:dyDescent="0.25">
      <c r="B11" s="418">
        <v>4</v>
      </c>
      <c r="C11" s="418" t="s">
        <v>64</v>
      </c>
      <c r="D11" s="418" t="s">
        <v>64</v>
      </c>
      <c r="E11" s="418" t="s">
        <v>406</v>
      </c>
      <c r="F11" s="418">
        <v>19612163.258333299</v>
      </c>
      <c r="G11" s="418">
        <v>19612163.258333299</v>
      </c>
      <c r="H11" s="418"/>
      <c r="I11" s="418">
        <v>6</v>
      </c>
      <c r="J11" s="356">
        <v>1</v>
      </c>
      <c r="K11" s="332"/>
    </row>
    <row r="12" spans="2:11" x14ac:dyDescent="0.25">
      <c r="B12" s="418">
        <v>4</v>
      </c>
      <c r="C12" s="418" t="s">
        <v>64</v>
      </c>
      <c r="D12" s="418" t="s">
        <v>62</v>
      </c>
      <c r="E12" s="418" t="s">
        <v>62</v>
      </c>
      <c r="F12" s="418">
        <v>18866091.25</v>
      </c>
      <c r="G12" s="418">
        <v>18866091.25</v>
      </c>
      <c r="H12" s="418"/>
      <c r="I12" s="418">
        <v>1</v>
      </c>
      <c r="J12" s="356">
        <v>4</v>
      </c>
      <c r="K12" s="332"/>
    </row>
    <row r="13" spans="2:11" x14ac:dyDescent="0.25">
      <c r="B13" s="418">
        <v>4</v>
      </c>
      <c r="C13" s="418" t="s">
        <v>64</v>
      </c>
      <c r="D13" s="418" t="s">
        <v>62</v>
      </c>
      <c r="E13" s="418" t="s">
        <v>422</v>
      </c>
      <c r="F13" s="418">
        <v>13865912.73</v>
      </c>
      <c r="G13" s="418">
        <v>13865912.73</v>
      </c>
      <c r="H13" s="418"/>
      <c r="I13" s="418">
        <v>1</v>
      </c>
      <c r="J13" s="356">
        <v>1</v>
      </c>
      <c r="K13" s="332"/>
    </row>
    <row r="14" spans="2:11" x14ac:dyDescent="0.25">
      <c r="B14" s="418">
        <v>4</v>
      </c>
      <c r="C14" s="418" t="s">
        <v>64</v>
      </c>
      <c r="D14" s="418" t="s">
        <v>65</v>
      </c>
      <c r="E14" s="418" t="s">
        <v>364</v>
      </c>
      <c r="F14" s="418">
        <v>18963741.065000001</v>
      </c>
      <c r="G14" s="418">
        <v>18992395.629999999</v>
      </c>
      <c r="H14" s="418"/>
      <c r="I14" s="418">
        <v>2</v>
      </c>
      <c r="J14" s="356">
        <v>1</v>
      </c>
      <c r="K14" s="332"/>
    </row>
    <row r="15" spans="2:11" x14ac:dyDescent="0.25">
      <c r="B15" s="418">
        <v>4</v>
      </c>
      <c r="C15" s="418" t="s">
        <v>64</v>
      </c>
      <c r="D15" s="418" t="s">
        <v>87</v>
      </c>
      <c r="E15" s="418" t="s">
        <v>87</v>
      </c>
      <c r="F15" s="418">
        <v>16891700</v>
      </c>
      <c r="G15" s="418">
        <v>16891700</v>
      </c>
      <c r="H15" s="418"/>
      <c r="I15" s="418">
        <v>1</v>
      </c>
      <c r="J15" s="356">
        <v>1</v>
      </c>
      <c r="K15" s="332"/>
    </row>
    <row r="16" spans="2:11" x14ac:dyDescent="0.25">
      <c r="B16" s="418">
        <v>4</v>
      </c>
      <c r="C16" s="418" t="s">
        <v>64</v>
      </c>
      <c r="D16" s="418" t="s">
        <v>79</v>
      </c>
      <c r="E16" s="418" t="s">
        <v>312</v>
      </c>
      <c r="F16" s="418">
        <v>18287177.559999999</v>
      </c>
      <c r="G16" s="418">
        <v>18366091.25</v>
      </c>
      <c r="H16" s="418"/>
      <c r="I16" s="418">
        <v>2</v>
      </c>
      <c r="J16" s="356">
        <v>1</v>
      </c>
      <c r="K16" s="332"/>
    </row>
    <row r="17" spans="2:11" x14ac:dyDescent="0.25">
      <c r="B17" s="418">
        <v>4</v>
      </c>
      <c r="C17" s="418" t="s">
        <v>64</v>
      </c>
      <c r="D17" s="418" t="s">
        <v>79</v>
      </c>
      <c r="E17" s="418" t="s">
        <v>343</v>
      </c>
      <c r="F17" s="418">
        <v>17952591.059999999</v>
      </c>
      <c r="G17" s="418">
        <v>17978895.625</v>
      </c>
      <c r="H17" s="418"/>
      <c r="I17" s="418">
        <v>2</v>
      </c>
      <c r="J17" s="356">
        <v>1</v>
      </c>
      <c r="K17" s="332"/>
    </row>
    <row r="18" spans="2:11" x14ac:dyDescent="0.25">
      <c r="B18" s="418">
        <v>4</v>
      </c>
      <c r="C18" s="418" t="s">
        <v>64</v>
      </c>
      <c r="D18" s="418" t="s">
        <v>66</v>
      </c>
      <c r="E18" s="418" t="s">
        <v>319</v>
      </c>
      <c r="F18" s="418">
        <v>16991700</v>
      </c>
      <c r="G18" s="418">
        <v>16991700</v>
      </c>
      <c r="H18" s="418"/>
      <c r="I18" s="418">
        <v>1</v>
      </c>
      <c r="J18" s="356">
        <v>1</v>
      </c>
      <c r="K18" s="332"/>
    </row>
    <row r="19" spans="2:11" x14ac:dyDescent="0.25">
      <c r="B19" s="418">
        <v>4</v>
      </c>
      <c r="C19" s="418" t="s">
        <v>97</v>
      </c>
      <c r="D19" s="418" t="s">
        <v>99</v>
      </c>
      <c r="E19" s="418" t="s">
        <v>106</v>
      </c>
      <c r="F19" s="418">
        <v>20752948.065000001</v>
      </c>
      <c r="G19" s="418">
        <v>20778881.670000002</v>
      </c>
      <c r="H19" s="418"/>
      <c r="I19" s="418">
        <v>2</v>
      </c>
      <c r="J19" s="356">
        <v>2</v>
      </c>
      <c r="K19" s="332"/>
    </row>
    <row r="20" spans="2:11" x14ac:dyDescent="0.25">
      <c r="B20" s="418">
        <v>4</v>
      </c>
      <c r="C20" s="418" t="s">
        <v>97</v>
      </c>
      <c r="D20" s="418" t="s">
        <v>99</v>
      </c>
      <c r="E20" s="418" t="s">
        <v>67</v>
      </c>
      <c r="F20" s="418">
        <v>18279482.120000001</v>
      </c>
      <c r="G20" s="418">
        <v>18332091.25</v>
      </c>
      <c r="H20" s="418"/>
      <c r="I20" s="418">
        <v>1</v>
      </c>
      <c r="J20" s="356">
        <v>1</v>
      </c>
      <c r="K20" s="332"/>
    </row>
    <row r="21" spans="2:11" x14ac:dyDescent="0.25">
      <c r="B21" s="418">
        <v>4</v>
      </c>
      <c r="C21" s="418" t="s">
        <v>97</v>
      </c>
      <c r="D21" s="418" t="s">
        <v>99</v>
      </c>
      <c r="E21" s="418" t="s">
        <v>81</v>
      </c>
      <c r="F21" s="418">
        <v>17725971.239999998</v>
      </c>
      <c r="G21" s="418">
        <v>17725971.239999998</v>
      </c>
      <c r="H21" s="418"/>
      <c r="I21" s="418">
        <v>1</v>
      </c>
      <c r="J21" s="356">
        <v>1</v>
      </c>
      <c r="K21" s="332"/>
    </row>
    <row r="22" spans="2:11" x14ac:dyDescent="0.25">
      <c r="B22" s="418">
        <v>4</v>
      </c>
      <c r="C22" s="418" t="s">
        <v>97</v>
      </c>
      <c r="D22" s="418" t="s">
        <v>99</v>
      </c>
      <c r="E22" s="418" t="s">
        <v>68</v>
      </c>
      <c r="F22" s="418">
        <v>18249465.642857101</v>
      </c>
      <c r="G22" s="418">
        <v>18256981.232857101</v>
      </c>
      <c r="H22" s="418"/>
      <c r="I22" s="418">
        <v>7</v>
      </c>
      <c r="J22" s="356">
        <v>1</v>
      </c>
      <c r="K22" s="332"/>
    </row>
    <row r="23" spans="2:11" x14ac:dyDescent="0.25">
      <c r="B23" s="418">
        <v>4</v>
      </c>
      <c r="C23" s="418" t="s">
        <v>97</v>
      </c>
      <c r="D23" s="418" t="s">
        <v>69</v>
      </c>
      <c r="E23" s="418" t="s">
        <v>497</v>
      </c>
      <c r="F23" s="418">
        <v>20378246.030000001</v>
      </c>
      <c r="G23" s="418">
        <v>20378246.030000001</v>
      </c>
      <c r="H23" s="418"/>
      <c r="I23" s="418">
        <v>1</v>
      </c>
      <c r="J23" s="356">
        <v>1</v>
      </c>
      <c r="K23" s="332"/>
    </row>
    <row r="24" spans="2:11" x14ac:dyDescent="0.25">
      <c r="B24" s="418">
        <v>4</v>
      </c>
      <c r="C24" s="418" t="s">
        <v>97</v>
      </c>
      <c r="D24" s="418" t="s">
        <v>100</v>
      </c>
      <c r="E24" s="418" t="s">
        <v>100</v>
      </c>
      <c r="F24" s="418">
        <v>15451395.25</v>
      </c>
      <c r="G24" s="418">
        <v>15451395.25</v>
      </c>
      <c r="H24" s="418"/>
      <c r="I24" s="418">
        <v>1</v>
      </c>
      <c r="J24" s="356">
        <v>2</v>
      </c>
      <c r="K24" s="332"/>
    </row>
    <row r="25" spans="2:11" x14ac:dyDescent="0.25">
      <c r="B25" s="418">
        <v>14</v>
      </c>
      <c r="C25" s="418" t="s">
        <v>95</v>
      </c>
      <c r="D25" s="418" t="s">
        <v>71</v>
      </c>
      <c r="E25" s="418" t="s">
        <v>418</v>
      </c>
      <c r="F25" s="418">
        <v>18442874.75</v>
      </c>
      <c r="G25" s="418">
        <v>18442874.75</v>
      </c>
      <c r="H25" s="418"/>
      <c r="I25" s="418">
        <v>1</v>
      </c>
      <c r="J25" s="356">
        <v>1</v>
      </c>
      <c r="K25" s="332"/>
    </row>
    <row r="26" spans="2:11" x14ac:dyDescent="0.25">
      <c r="B26" s="418">
        <v>14</v>
      </c>
      <c r="C26" s="418" t="s">
        <v>95</v>
      </c>
      <c r="D26" s="418" t="s">
        <v>101</v>
      </c>
      <c r="E26" s="418" t="s">
        <v>83</v>
      </c>
      <c r="F26" s="418">
        <v>19176305.370000001</v>
      </c>
      <c r="G26" s="418">
        <v>19317436.25</v>
      </c>
      <c r="H26" s="418"/>
      <c r="I26" s="418">
        <v>1</v>
      </c>
      <c r="J26" s="356">
        <v>1</v>
      </c>
      <c r="K26" s="332"/>
    </row>
    <row r="27" spans="2:11" x14ac:dyDescent="0.25">
      <c r="B27" s="418">
        <v>14</v>
      </c>
      <c r="C27" s="418" t="s">
        <v>95</v>
      </c>
      <c r="D27" s="418" t="s">
        <v>101</v>
      </c>
      <c r="E27" s="418" t="s">
        <v>104</v>
      </c>
      <c r="F27" s="418">
        <v>16915731.550000001</v>
      </c>
      <c r="G27" s="418">
        <v>16915731.550000001</v>
      </c>
      <c r="H27" s="418"/>
      <c r="I27" s="418">
        <v>1</v>
      </c>
      <c r="J27" s="356">
        <v>1</v>
      </c>
      <c r="K27" s="332"/>
    </row>
    <row r="28" spans="2:11" x14ac:dyDescent="0.25">
      <c r="B28" s="418">
        <v>14</v>
      </c>
      <c r="C28" s="418" t="s">
        <v>11</v>
      </c>
      <c r="D28" s="418" t="s">
        <v>75</v>
      </c>
      <c r="E28" s="418" t="s">
        <v>95</v>
      </c>
      <c r="F28" s="418">
        <v>21835708.890000001</v>
      </c>
      <c r="G28" s="418">
        <v>21835708.890000001</v>
      </c>
      <c r="H28" s="418"/>
      <c r="I28" s="418">
        <v>1</v>
      </c>
      <c r="J28" s="356">
        <v>1</v>
      </c>
      <c r="K28" s="332"/>
    </row>
    <row r="29" spans="2:11" x14ac:dyDescent="0.25">
      <c r="B29" s="418">
        <v>14</v>
      </c>
      <c r="C29" s="418" t="s">
        <v>11</v>
      </c>
      <c r="D29" s="418" t="s">
        <v>75</v>
      </c>
      <c r="E29" s="418" t="s">
        <v>498</v>
      </c>
      <c r="F29" s="418">
        <v>22062213.620000001</v>
      </c>
      <c r="G29" s="418">
        <v>22062213.620000001</v>
      </c>
      <c r="H29" s="418"/>
      <c r="I29" s="418">
        <v>1</v>
      </c>
      <c r="J29" s="356">
        <v>4</v>
      </c>
      <c r="K29" s="332"/>
    </row>
    <row r="30" spans="2:11" x14ac:dyDescent="0.25">
      <c r="B30" s="418">
        <v>14</v>
      </c>
      <c r="C30" s="418" t="s">
        <v>12</v>
      </c>
      <c r="D30" s="418" t="s">
        <v>266</v>
      </c>
      <c r="E30" s="418" t="s">
        <v>348</v>
      </c>
      <c r="F30" s="418">
        <v>20783640.030000001</v>
      </c>
      <c r="G30" s="418">
        <v>20783640.030000001</v>
      </c>
      <c r="H30" s="418"/>
      <c r="I30" s="418">
        <v>1</v>
      </c>
      <c r="J30" s="356">
        <v>1</v>
      </c>
      <c r="K30" s="332"/>
    </row>
    <row r="31" spans="2:11" x14ac:dyDescent="0.25">
      <c r="B31" s="418">
        <v>14</v>
      </c>
      <c r="C31" s="418" t="s">
        <v>63</v>
      </c>
      <c r="D31" s="418" t="s">
        <v>90</v>
      </c>
      <c r="E31" s="418" t="s">
        <v>351</v>
      </c>
      <c r="F31" s="418">
        <v>19772738.620000001</v>
      </c>
      <c r="G31" s="418">
        <v>19772738.620000001</v>
      </c>
      <c r="H31" s="418"/>
      <c r="I31" s="418">
        <v>1</v>
      </c>
      <c r="J31" s="356">
        <v>1</v>
      </c>
      <c r="K31" s="332"/>
    </row>
    <row r="32" spans="2:11" x14ac:dyDescent="0.25">
      <c r="B32" s="418">
        <v>14</v>
      </c>
      <c r="C32" s="418" t="s">
        <v>97</v>
      </c>
      <c r="D32" s="418" t="s">
        <v>69</v>
      </c>
      <c r="E32" s="418" t="s">
        <v>69</v>
      </c>
      <c r="F32" s="418">
        <v>19841367.050000001</v>
      </c>
      <c r="G32" s="418">
        <v>19841367.050000001</v>
      </c>
      <c r="H32" s="418"/>
      <c r="I32" s="418">
        <v>1</v>
      </c>
      <c r="J32" s="356">
        <v>1</v>
      </c>
      <c r="K32" s="332"/>
    </row>
    <row r="33" spans="2:11" x14ac:dyDescent="0.25">
      <c r="B33" s="418">
        <v>32</v>
      </c>
      <c r="C33" s="418" t="s">
        <v>12</v>
      </c>
      <c r="D33" s="418" t="s">
        <v>12</v>
      </c>
      <c r="E33" s="418" t="s">
        <v>267</v>
      </c>
      <c r="F33" s="418">
        <v>28889395.27</v>
      </c>
      <c r="G33" s="418">
        <v>28954216.969999999</v>
      </c>
      <c r="H33" s="418"/>
      <c r="I33" s="418">
        <v>1</v>
      </c>
      <c r="J33" s="356">
        <v>1</v>
      </c>
      <c r="K33" s="332"/>
    </row>
    <row r="34" spans="2:11" x14ac:dyDescent="0.25">
      <c r="B34" s="418">
        <v>87</v>
      </c>
      <c r="C34" s="418" t="s">
        <v>13</v>
      </c>
      <c r="D34" s="418" t="s">
        <v>98</v>
      </c>
      <c r="E34" s="418" t="s">
        <v>317</v>
      </c>
      <c r="F34" s="418">
        <v>19204389.969999999</v>
      </c>
      <c r="G34" s="418">
        <v>19204389.969999999</v>
      </c>
      <c r="H34" s="418"/>
      <c r="I34" s="418">
        <v>2</v>
      </c>
      <c r="J34" s="356">
        <v>1</v>
      </c>
      <c r="K34" s="332"/>
    </row>
    <row r="35" spans="2:11" x14ac:dyDescent="0.25">
      <c r="B35" s="418">
        <v>87</v>
      </c>
      <c r="C35" s="418" t="s">
        <v>97</v>
      </c>
      <c r="D35" s="418" t="s">
        <v>97</v>
      </c>
      <c r="E35" s="418" t="s">
        <v>368</v>
      </c>
      <c r="F35" s="418">
        <v>17785801.734999999</v>
      </c>
      <c r="G35" s="418">
        <v>17785801.734999999</v>
      </c>
      <c r="H35" s="418"/>
      <c r="I35" s="418">
        <v>2</v>
      </c>
      <c r="J35" s="356">
        <v>1</v>
      </c>
      <c r="K35" s="332"/>
    </row>
    <row r="36" spans="2:11" x14ac:dyDescent="0.25">
      <c r="B36" s="418">
        <v>87</v>
      </c>
      <c r="C36" s="418" t="s">
        <v>97</v>
      </c>
      <c r="D36" s="418" t="s">
        <v>100</v>
      </c>
      <c r="E36" s="418" t="s">
        <v>371</v>
      </c>
      <c r="F36" s="418">
        <v>20595793.75</v>
      </c>
      <c r="G36" s="418">
        <v>20595793.75</v>
      </c>
      <c r="H36" s="418"/>
      <c r="I36" s="418">
        <v>2</v>
      </c>
      <c r="J36" s="356">
        <v>1</v>
      </c>
      <c r="K36" s="332"/>
    </row>
    <row r="37" spans="2:11" x14ac:dyDescent="0.25">
      <c r="B37" s="418">
        <v>88</v>
      </c>
      <c r="C37" s="418" t="s">
        <v>95</v>
      </c>
      <c r="D37" s="418" t="s">
        <v>101</v>
      </c>
      <c r="E37" s="418" t="s">
        <v>83</v>
      </c>
      <c r="F37" s="418">
        <v>16001141.630000001</v>
      </c>
      <c r="G37" s="418">
        <v>16001141.630000001</v>
      </c>
      <c r="H37" s="418"/>
      <c r="I37" s="418">
        <v>2</v>
      </c>
      <c r="J37" s="356">
        <v>1</v>
      </c>
      <c r="K37" s="332"/>
    </row>
    <row r="38" spans="2:11" x14ac:dyDescent="0.25">
      <c r="B38" s="418">
        <v>88</v>
      </c>
      <c r="C38" s="418" t="s">
        <v>95</v>
      </c>
      <c r="D38" s="418" t="s">
        <v>101</v>
      </c>
      <c r="E38" s="418" t="s">
        <v>353</v>
      </c>
      <c r="F38" s="418">
        <v>19086245.120000001</v>
      </c>
      <c r="G38" s="418">
        <v>19086245.120000001</v>
      </c>
      <c r="H38" s="418"/>
      <c r="I38" s="418">
        <v>1</v>
      </c>
      <c r="J38" s="356">
        <v>1</v>
      </c>
      <c r="K38" s="332"/>
    </row>
    <row r="39" spans="2:11" x14ac:dyDescent="0.25">
      <c r="B39" s="418">
        <v>88</v>
      </c>
      <c r="C39" s="418" t="s">
        <v>95</v>
      </c>
      <c r="D39" s="418" t="s">
        <v>101</v>
      </c>
      <c r="E39" s="418" t="s">
        <v>409</v>
      </c>
      <c r="F39" s="418">
        <v>17346300.760000002</v>
      </c>
      <c r="G39" s="418">
        <v>17346300.760000002</v>
      </c>
      <c r="H39" s="418"/>
      <c r="I39" s="418">
        <v>1</v>
      </c>
      <c r="J39" s="356">
        <v>1</v>
      </c>
      <c r="K39" s="332"/>
    </row>
    <row r="40" spans="2:11" x14ac:dyDescent="0.25">
      <c r="B40" s="418">
        <v>88</v>
      </c>
      <c r="C40" s="418" t="s">
        <v>95</v>
      </c>
      <c r="D40" s="418" t="s">
        <v>101</v>
      </c>
      <c r="E40" s="418" t="s">
        <v>437</v>
      </c>
      <c r="F40" s="418">
        <v>16860596.18</v>
      </c>
      <c r="G40" s="418">
        <v>16860596.18</v>
      </c>
      <c r="H40" s="418"/>
      <c r="I40" s="418">
        <v>1</v>
      </c>
      <c r="J40" s="356">
        <v>1</v>
      </c>
      <c r="K40" s="332"/>
    </row>
    <row r="41" spans="2:11" x14ac:dyDescent="0.25">
      <c r="B41" s="418">
        <v>88</v>
      </c>
      <c r="C41" s="418" t="s">
        <v>64</v>
      </c>
      <c r="D41" s="418" t="s">
        <v>87</v>
      </c>
      <c r="E41" s="418" t="s">
        <v>366</v>
      </c>
      <c r="F41" s="418">
        <v>17079228.190000001</v>
      </c>
      <c r="G41" s="418">
        <v>17079228.190000001</v>
      </c>
      <c r="H41" s="418"/>
      <c r="I41" s="418">
        <v>1</v>
      </c>
      <c r="J41" s="356">
        <v>1</v>
      </c>
      <c r="K41" s="332"/>
    </row>
    <row r="42" spans="2:11" x14ac:dyDescent="0.25">
      <c r="B42" s="418">
        <v>93</v>
      </c>
      <c r="C42" s="418" t="s">
        <v>95</v>
      </c>
      <c r="D42" s="418" t="s">
        <v>324</v>
      </c>
      <c r="E42" s="418" t="s">
        <v>324</v>
      </c>
      <c r="F42" s="418">
        <v>24511450</v>
      </c>
      <c r="G42" s="418">
        <v>24761450</v>
      </c>
      <c r="H42" s="418"/>
      <c r="I42" s="418">
        <v>1</v>
      </c>
      <c r="J42" s="356">
        <v>2</v>
      </c>
      <c r="K42" s="332"/>
    </row>
    <row r="43" spans="2:11" x14ac:dyDescent="0.25">
      <c r="B43" s="418">
        <v>93</v>
      </c>
      <c r="C43" s="418" t="s">
        <v>95</v>
      </c>
      <c r="D43" s="418" t="s">
        <v>82</v>
      </c>
      <c r="E43" s="418" t="s">
        <v>396</v>
      </c>
      <c r="F43" s="418">
        <v>35317701.971249998</v>
      </c>
      <c r="G43" s="418">
        <v>35511236.91375</v>
      </c>
      <c r="H43" s="418"/>
      <c r="I43" s="418">
        <v>8</v>
      </c>
      <c r="J43" s="356">
        <v>1</v>
      </c>
      <c r="K43" s="332"/>
    </row>
    <row r="44" spans="2:11" x14ac:dyDescent="0.25">
      <c r="B44" s="418">
        <v>93</v>
      </c>
      <c r="C44" s="418" t="s">
        <v>95</v>
      </c>
      <c r="D44" s="418" t="s">
        <v>101</v>
      </c>
      <c r="E44" s="418" t="s">
        <v>453</v>
      </c>
      <c r="F44" s="418">
        <v>15372576.23</v>
      </c>
      <c r="G44" s="418">
        <v>15531991.23</v>
      </c>
      <c r="H44" s="418"/>
      <c r="I44" s="418">
        <v>1</v>
      </c>
      <c r="J44" s="356">
        <v>1</v>
      </c>
      <c r="K44" s="332"/>
    </row>
    <row r="45" spans="2:11" x14ac:dyDescent="0.25">
      <c r="B45" s="418">
        <v>93</v>
      </c>
      <c r="C45" s="418" t="s">
        <v>11</v>
      </c>
      <c r="D45" s="418" t="s">
        <v>75</v>
      </c>
      <c r="E45" s="418" t="s">
        <v>75</v>
      </c>
      <c r="F45" s="418">
        <v>18560520.25</v>
      </c>
      <c r="G45" s="418">
        <v>18560520.25</v>
      </c>
      <c r="H45" s="418"/>
      <c r="I45" s="418">
        <v>1</v>
      </c>
      <c r="J45" s="356">
        <v>1</v>
      </c>
      <c r="K45" s="332"/>
    </row>
    <row r="46" spans="2:11" x14ac:dyDescent="0.25">
      <c r="B46" s="418">
        <v>93</v>
      </c>
      <c r="C46" s="418" t="s">
        <v>12</v>
      </c>
      <c r="D46" s="418" t="s">
        <v>322</v>
      </c>
      <c r="E46" s="418" t="s">
        <v>386</v>
      </c>
      <c r="F46" s="418">
        <v>23167242.670000002</v>
      </c>
      <c r="G46" s="418">
        <v>23241380.75</v>
      </c>
      <c r="H46" s="418"/>
      <c r="I46" s="418">
        <v>1</v>
      </c>
      <c r="J46" s="356">
        <v>2</v>
      </c>
      <c r="K46" s="332"/>
    </row>
    <row r="47" spans="2:11" x14ac:dyDescent="0.25">
      <c r="B47" s="418">
        <v>93</v>
      </c>
      <c r="C47" s="418" t="s">
        <v>63</v>
      </c>
      <c r="D47" s="418" t="s">
        <v>309</v>
      </c>
      <c r="E47" s="418" t="s">
        <v>309</v>
      </c>
      <c r="F47" s="418">
        <v>27911823.210000001</v>
      </c>
      <c r="G47" s="418">
        <v>27911823.210000001</v>
      </c>
      <c r="H47" s="418"/>
      <c r="I47" s="418">
        <v>4</v>
      </c>
      <c r="J47" s="356">
        <v>1</v>
      </c>
      <c r="K47" s="332"/>
    </row>
    <row r="48" spans="2:11" x14ac:dyDescent="0.25">
      <c r="B48" s="418">
        <v>93</v>
      </c>
      <c r="C48" s="418" t="s">
        <v>63</v>
      </c>
      <c r="D48" s="418" t="s">
        <v>334</v>
      </c>
      <c r="E48" s="418" t="s">
        <v>334</v>
      </c>
      <c r="F48" s="418">
        <v>29591348.260000002</v>
      </c>
      <c r="G48" s="418">
        <v>29637008.870000001</v>
      </c>
      <c r="H48" s="418"/>
      <c r="I48" s="418">
        <v>1</v>
      </c>
      <c r="J48" s="356">
        <v>1</v>
      </c>
      <c r="K48" s="332"/>
    </row>
    <row r="49" spans="2:11" x14ac:dyDescent="0.25">
      <c r="B49" s="418">
        <v>93</v>
      </c>
      <c r="C49" s="418" t="s">
        <v>63</v>
      </c>
      <c r="D49" s="418" t="s">
        <v>334</v>
      </c>
      <c r="E49" s="418" t="s">
        <v>424</v>
      </c>
      <c r="F49" s="418">
        <v>28346255.34</v>
      </c>
      <c r="G49" s="418">
        <v>28480321</v>
      </c>
      <c r="H49" s="418"/>
      <c r="I49" s="418">
        <v>1</v>
      </c>
      <c r="J49" s="356">
        <v>1</v>
      </c>
      <c r="K49" s="332"/>
    </row>
    <row r="50" spans="2:11" x14ac:dyDescent="0.25">
      <c r="B50" s="418">
        <v>93</v>
      </c>
      <c r="C50" s="418" t="s">
        <v>64</v>
      </c>
      <c r="D50" s="418" t="s">
        <v>362</v>
      </c>
      <c r="E50" s="418" t="s">
        <v>337</v>
      </c>
      <c r="F50" s="418">
        <v>23723565.559999999</v>
      </c>
      <c r="G50" s="418">
        <v>23922236.52</v>
      </c>
      <c r="H50" s="418"/>
      <c r="I50" s="418">
        <v>1</v>
      </c>
      <c r="J50" s="356">
        <v>4</v>
      </c>
      <c r="K50" s="332"/>
    </row>
    <row r="51" spans="2:11" x14ac:dyDescent="0.25">
      <c r="B51" s="418">
        <v>93</v>
      </c>
      <c r="C51" s="418" t="s">
        <v>64</v>
      </c>
      <c r="D51" s="418" t="s">
        <v>87</v>
      </c>
      <c r="E51" s="418" t="s">
        <v>342</v>
      </c>
      <c r="F51" s="418">
        <v>17657995.640000001</v>
      </c>
      <c r="G51" s="418">
        <v>17807995.640000001</v>
      </c>
      <c r="H51" s="418"/>
      <c r="I51" s="418">
        <v>1</v>
      </c>
      <c r="J51" s="356">
        <v>1</v>
      </c>
      <c r="K51" s="332"/>
    </row>
    <row r="52" spans="2:11" x14ac:dyDescent="0.25">
      <c r="B52" s="418">
        <v>93</v>
      </c>
      <c r="C52" s="418" t="s">
        <v>64</v>
      </c>
      <c r="D52" s="418" t="s">
        <v>79</v>
      </c>
      <c r="E52" s="418" t="s">
        <v>499</v>
      </c>
      <c r="F52" s="418">
        <v>11436237.960000001</v>
      </c>
      <c r="G52" s="418">
        <v>11436237.960000001</v>
      </c>
      <c r="H52" s="418"/>
      <c r="I52" s="418">
        <v>1</v>
      </c>
      <c r="J52" s="356">
        <v>1</v>
      </c>
      <c r="K52" s="332"/>
    </row>
    <row r="53" spans="2:11" x14ac:dyDescent="0.25">
      <c r="B53" s="418">
        <v>93</v>
      </c>
      <c r="C53" s="418" t="s">
        <v>64</v>
      </c>
      <c r="D53" s="418" t="s">
        <v>313</v>
      </c>
      <c r="E53" s="418" t="s">
        <v>313</v>
      </c>
      <c r="F53" s="418">
        <v>15690001.5</v>
      </c>
      <c r="G53" s="418">
        <v>15842842.18</v>
      </c>
      <c r="H53" s="418"/>
      <c r="I53" s="418">
        <v>1</v>
      </c>
      <c r="J53" s="356">
        <v>1</v>
      </c>
      <c r="K53" s="332"/>
    </row>
    <row r="54" spans="2:11" x14ac:dyDescent="0.25">
      <c r="B54" s="418">
        <v>93</v>
      </c>
      <c r="C54" s="418" t="s">
        <v>97</v>
      </c>
      <c r="D54" s="418" t="s">
        <v>99</v>
      </c>
      <c r="E54" s="418" t="s">
        <v>67</v>
      </c>
      <c r="F54" s="418">
        <v>16963089.055</v>
      </c>
      <c r="G54" s="418">
        <v>17054054.010000002</v>
      </c>
      <c r="H54" s="418"/>
      <c r="I54" s="418">
        <v>2</v>
      </c>
      <c r="J54" s="356">
        <v>1</v>
      </c>
      <c r="K54" s="332"/>
    </row>
    <row r="55" spans="2:11" ht="18" customHeight="1" x14ac:dyDescent="0.25">
      <c r="B55" s="418">
        <v>93</v>
      </c>
      <c r="C55" s="418" t="s">
        <v>97</v>
      </c>
      <c r="D55" s="418" t="s">
        <v>99</v>
      </c>
      <c r="E55" s="418" t="s">
        <v>68</v>
      </c>
      <c r="F55" s="418">
        <v>17022538.670000002</v>
      </c>
      <c r="G55" s="418">
        <v>17060000</v>
      </c>
      <c r="H55" s="418"/>
      <c r="I55" s="418">
        <v>1</v>
      </c>
      <c r="J55" s="356">
        <v>1</v>
      </c>
      <c r="K55" s="332"/>
    </row>
    <row r="56" spans="2:11" x14ac:dyDescent="0.25">
      <c r="B56" s="418">
        <v>116</v>
      </c>
      <c r="C56" s="418" t="s">
        <v>64</v>
      </c>
      <c r="D56" s="418" t="s">
        <v>64</v>
      </c>
      <c r="E56" s="418" t="s">
        <v>365</v>
      </c>
      <c r="F56" s="418">
        <v>19962791.289999999</v>
      </c>
      <c r="G56" s="418">
        <v>19962791.289999999</v>
      </c>
      <c r="H56" s="418"/>
      <c r="I56" s="418">
        <v>2</v>
      </c>
      <c r="J56" s="356">
        <v>1</v>
      </c>
      <c r="K56" s="332"/>
    </row>
    <row r="57" spans="2:11" x14ac:dyDescent="0.25">
      <c r="B57" s="418">
        <v>116</v>
      </c>
      <c r="C57" s="418" t="s">
        <v>64</v>
      </c>
      <c r="D57" s="418" t="s">
        <v>64</v>
      </c>
      <c r="E57" s="418" t="s">
        <v>354</v>
      </c>
      <c r="F57" s="418">
        <v>13907301.91</v>
      </c>
      <c r="G57" s="418">
        <v>13907301.91</v>
      </c>
      <c r="H57" s="418"/>
      <c r="I57" s="418">
        <v>1</v>
      </c>
      <c r="J57" s="356">
        <v>1</v>
      </c>
      <c r="K57" s="332"/>
    </row>
    <row r="58" spans="2:11" x14ac:dyDescent="0.25">
      <c r="B58" s="418">
        <v>116</v>
      </c>
      <c r="C58" s="418" t="s">
        <v>64</v>
      </c>
      <c r="D58" s="418" t="s">
        <v>344</v>
      </c>
      <c r="E58" s="418" t="s">
        <v>500</v>
      </c>
      <c r="F58" s="418">
        <v>20807066.879999999</v>
      </c>
      <c r="G58" s="418">
        <v>20807066.879999999</v>
      </c>
      <c r="H58" s="418"/>
      <c r="I58" s="418">
        <v>1</v>
      </c>
      <c r="J58" s="356">
        <v>1</v>
      </c>
      <c r="K58" s="332"/>
    </row>
    <row r="59" spans="2:11" x14ac:dyDescent="0.25">
      <c r="B59" s="418">
        <v>116</v>
      </c>
      <c r="C59" s="418" t="s">
        <v>64</v>
      </c>
      <c r="D59" s="418" t="s">
        <v>344</v>
      </c>
      <c r="E59" s="418" t="s">
        <v>382</v>
      </c>
      <c r="F59" s="418">
        <v>21278902.690000001</v>
      </c>
      <c r="G59" s="418">
        <v>21309891.879999999</v>
      </c>
      <c r="H59" s="418"/>
      <c r="I59" s="418">
        <v>2</v>
      </c>
      <c r="J59" s="356">
        <v>1</v>
      </c>
      <c r="K59" s="332"/>
    </row>
    <row r="60" spans="2:11" x14ac:dyDescent="0.25">
      <c r="B60" s="418">
        <v>4</v>
      </c>
      <c r="C60" s="418" t="s">
        <v>11</v>
      </c>
      <c r="D60" s="418" t="s">
        <v>11</v>
      </c>
      <c r="E60" s="418" t="s">
        <v>11</v>
      </c>
      <c r="F60" s="418">
        <v>17988091.25</v>
      </c>
      <c r="G60" s="418">
        <v>17988091.25</v>
      </c>
      <c r="H60" s="418"/>
      <c r="I60" s="418">
        <v>1</v>
      </c>
      <c r="J60" s="356">
        <v>1</v>
      </c>
      <c r="K60" s="332"/>
    </row>
    <row r="61" spans="2:11" x14ac:dyDescent="0.25">
      <c r="B61" s="418">
        <v>4</v>
      </c>
      <c r="C61" s="418" t="s">
        <v>11</v>
      </c>
      <c r="D61" s="418" t="s">
        <v>84</v>
      </c>
      <c r="E61" s="418" t="s">
        <v>85</v>
      </c>
      <c r="F61" s="418">
        <v>21277163.210000001</v>
      </c>
      <c r="G61" s="418">
        <v>21280944.460000001</v>
      </c>
      <c r="H61" s="418"/>
      <c r="I61" s="418">
        <v>4</v>
      </c>
      <c r="J61" s="356">
        <v>1</v>
      </c>
      <c r="K61" s="332"/>
    </row>
    <row r="62" spans="2:11" x14ac:dyDescent="0.25">
      <c r="B62" s="418">
        <v>4</v>
      </c>
      <c r="C62" s="418" t="s">
        <v>11</v>
      </c>
      <c r="D62" s="418" t="s">
        <v>84</v>
      </c>
      <c r="E62" s="418" t="s">
        <v>93</v>
      </c>
      <c r="F62" s="418">
        <v>22368692.469999999</v>
      </c>
      <c r="G62" s="418">
        <v>22368692.469999999</v>
      </c>
      <c r="H62" s="418"/>
      <c r="I62" s="418">
        <v>1</v>
      </c>
      <c r="J62" s="356">
        <v>2</v>
      </c>
      <c r="K62" s="332"/>
    </row>
    <row r="63" spans="2:11" x14ac:dyDescent="0.25">
      <c r="B63" s="418">
        <v>4</v>
      </c>
      <c r="C63" s="418" t="s">
        <v>11</v>
      </c>
      <c r="D63" s="418" t="s">
        <v>76</v>
      </c>
      <c r="E63" s="418" t="s">
        <v>76</v>
      </c>
      <c r="F63" s="418">
        <v>18347049.370000001</v>
      </c>
      <c r="G63" s="418">
        <v>18347049.370000001</v>
      </c>
      <c r="H63" s="418"/>
      <c r="I63" s="418">
        <v>3</v>
      </c>
      <c r="J63" s="356">
        <v>1</v>
      </c>
      <c r="K63" s="332"/>
    </row>
    <row r="64" spans="2:11" x14ac:dyDescent="0.25">
      <c r="B64" s="418">
        <v>4</v>
      </c>
      <c r="C64" s="418" t="s">
        <v>11</v>
      </c>
      <c r="D64" s="418" t="s">
        <v>76</v>
      </c>
      <c r="E64" s="418" t="s">
        <v>105</v>
      </c>
      <c r="F64" s="418">
        <v>15945091.25</v>
      </c>
      <c r="G64" s="418">
        <v>15945091.25</v>
      </c>
      <c r="H64" s="418"/>
      <c r="I64" s="418">
        <v>1</v>
      </c>
      <c r="J64" s="356">
        <v>1</v>
      </c>
      <c r="K64" s="332"/>
    </row>
    <row r="65" spans="2:11" x14ac:dyDescent="0.25">
      <c r="B65" s="418">
        <v>4</v>
      </c>
      <c r="C65" s="418" t="s">
        <v>11</v>
      </c>
      <c r="D65" s="418" t="s">
        <v>76</v>
      </c>
      <c r="E65" s="418" t="s">
        <v>450</v>
      </c>
      <c r="F65" s="418">
        <v>16402482.119999999</v>
      </c>
      <c r="G65" s="418">
        <v>16455091.25</v>
      </c>
      <c r="H65" s="418"/>
      <c r="I65" s="418">
        <v>1</v>
      </c>
      <c r="J65" s="356">
        <v>1</v>
      </c>
      <c r="K65" s="332"/>
    </row>
    <row r="66" spans="2:11" x14ac:dyDescent="0.25">
      <c r="B66" s="418">
        <v>4</v>
      </c>
      <c r="C66" s="418" t="s">
        <v>12</v>
      </c>
      <c r="D66" s="418" t="s">
        <v>77</v>
      </c>
      <c r="E66" s="418" t="s">
        <v>435</v>
      </c>
      <c r="F66" s="418">
        <v>19342038.43</v>
      </c>
      <c r="G66" s="418">
        <v>19342038.43</v>
      </c>
      <c r="H66" s="418"/>
      <c r="I66" s="418">
        <v>4</v>
      </c>
      <c r="J66" s="356">
        <v>1</v>
      </c>
      <c r="K66" s="332"/>
    </row>
    <row r="67" spans="2:11" x14ac:dyDescent="0.25">
      <c r="B67" s="418">
        <v>4</v>
      </c>
      <c r="C67" s="418" t="s">
        <v>12</v>
      </c>
      <c r="D67" s="418" t="s">
        <v>77</v>
      </c>
      <c r="E67" s="418" t="s">
        <v>436</v>
      </c>
      <c r="F67" s="418">
        <v>20782528.5933333</v>
      </c>
      <c r="G67" s="418">
        <v>20782528.5933333</v>
      </c>
      <c r="H67" s="418"/>
      <c r="I67" s="418">
        <v>3</v>
      </c>
      <c r="J67" s="356">
        <v>1</v>
      </c>
      <c r="K67" s="332"/>
    </row>
    <row r="68" spans="2:11" x14ac:dyDescent="0.25">
      <c r="B68" s="418">
        <v>4</v>
      </c>
      <c r="C68" s="418" t="s">
        <v>12</v>
      </c>
      <c r="D68" s="418" t="s">
        <v>77</v>
      </c>
      <c r="E68" s="418" t="s">
        <v>415</v>
      </c>
      <c r="F68" s="418">
        <v>21955613.43</v>
      </c>
      <c r="G68" s="418">
        <v>21955613.43</v>
      </c>
      <c r="H68" s="418"/>
      <c r="I68" s="418">
        <v>1</v>
      </c>
      <c r="J68" s="356">
        <v>1</v>
      </c>
      <c r="K68" s="332"/>
    </row>
    <row r="69" spans="2:11" x14ac:dyDescent="0.25">
      <c r="B69" s="418">
        <v>4</v>
      </c>
      <c r="C69" s="418" t="s">
        <v>12</v>
      </c>
      <c r="D69" s="418" t="s">
        <v>77</v>
      </c>
      <c r="E69" s="418" t="s">
        <v>501</v>
      </c>
      <c r="F69" s="418">
        <v>19898253.43</v>
      </c>
      <c r="G69" s="418">
        <v>19898253.43</v>
      </c>
      <c r="H69" s="418"/>
      <c r="I69" s="418">
        <v>1</v>
      </c>
      <c r="J69" s="356">
        <v>1</v>
      </c>
      <c r="K69" s="332"/>
    </row>
    <row r="70" spans="2:11" x14ac:dyDescent="0.25">
      <c r="B70" s="418">
        <v>4</v>
      </c>
      <c r="C70" s="418" t="s">
        <v>13</v>
      </c>
      <c r="D70" s="418" t="s">
        <v>98</v>
      </c>
      <c r="E70" s="418" t="s">
        <v>341</v>
      </c>
      <c r="F70" s="418">
        <v>19724126.27</v>
      </c>
      <c r="G70" s="418">
        <v>19724126.27</v>
      </c>
      <c r="H70" s="418"/>
      <c r="I70" s="418">
        <v>1</v>
      </c>
      <c r="J70" s="356">
        <v>1</v>
      </c>
      <c r="K70" s="332"/>
    </row>
    <row r="71" spans="2:11" x14ac:dyDescent="0.25">
      <c r="B71" s="418">
        <v>4</v>
      </c>
      <c r="C71" s="418" t="s">
        <v>97</v>
      </c>
      <c r="D71" s="418" t="s">
        <v>97</v>
      </c>
      <c r="E71" s="418" t="s">
        <v>97</v>
      </c>
      <c r="F71" s="418">
        <v>18363647.18</v>
      </c>
      <c r="G71" s="418">
        <v>18363647.18</v>
      </c>
      <c r="H71" s="418"/>
      <c r="I71" s="418">
        <v>1</v>
      </c>
      <c r="J71" s="356">
        <v>1</v>
      </c>
      <c r="K71" s="332"/>
    </row>
    <row r="72" spans="2:11" x14ac:dyDescent="0.25">
      <c r="B72" s="418">
        <v>4</v>
      </c>
      <c r="C72" s="418" t="s">
        <v>97</v>
      </c>
      <c r="D72" s="418" t="s">
        <v>99</v>
      </c>
      <c r="E72" s="418" t="s">
        <v>67</v>
      </c>
      <c r="F72" s="418">
        <v>19035825.850000001</v>
      </c>
      <c r="G72" s="418">
        <v>19035825.850000001</v>
      </c>
      <c r="H72" s="418"/>
      <c r="I72" s="418">
        <v>1</v>
      </c>
      <c r="J72" s="356">
        <v>2</v>
      </c>
      <c r="K72" s="332"/>
    </row>
    <row r="73" spans="2:11" x14ac:dyDescent="0.25">
      <c r="B73" s="418">
        <v>4</v>
      </c>
      <c r="C73" s="418" t="s">
        <v>97</v>
      </c>
      <c r="D73" s="418" t="s">
        <v>99</v>
      </c>
      <c r="E73" s="418" t="s">
        <v>81</v>
      </c>
      <c r="F73" s="418">
        <v>17725971.239999998</v>
      </c>
      <c r="G73" s="418">
        <v>17725971.239999998</v>
      </c>
      <c r="H73" s="418"/>
      <c r="I73" s="418">
        <v>1</v>
      </c>
      <c r="J73" s="356">
        <v>2</v>
      </c>
      <c r="K73" s="332"/>
    </row>
    <row r="74" spans="2:11" x14ac:dyDescent="0.25">
      <c r="B74" s="418">
        <v>4</v>
      </c>
      <c r="C74" s="418" t="s">
        <v>97</v>
      </c>
      <c r="D74" s="418" t="s">
        <v>99</v>
      </c>
      <c r="E74" s="418" t="s">
        <v>68</v>
      </c>
      <c r="F74" s="418">
        <v>20125235.423333298</v>
      </c>
      <c r="G74" s="418">
        <v>20125235.423333298</v>
      </c>
      <c r="H74" s="418"/>
      <c r="I74" s="418">
        <v>6</v>
      </c>
      <c r="J74" s="356">
        <v>1</v>
      </c>
      <c r="K74" s="332"/>
    </row>
    <row r="75" spans="2:11" x14ac:dyDescent="0.25">
      <c r="B75" s="418">
        <v>14</v>
      </c>
      <c r="C75" s="418" t="s">
        <v>95</v>
      </c>
      <c r="D75" s="418" t="s">
        <v>324</v>
      </c>
      <c r="E75" s="418" t="s">
        <v>407</v>
      </c>
      <c r="F75" s="418">
        <v>18505805.140000001</v>
      </c>
      <c r="G75" s="418">
        <v>18505805.140000001</v>
      </c>
      <c r="H75" s="418"/>
      <c r="I75" s="418">
        <v>1</v>
      </c>
      <c r="J75" s="356">
        <v>1</v>
      </c>
      <c r="K75" s="332"/>
    </row>
    <row r="76" spans="2:11" x14ac:dyDescent="0.25">
      <c r="B76" s="418">
        <v>14</v>
      </c>
      <c r="C76" s="418" t="s">
        <v>95</v>
      </c>
      <c r="D76" s="418" t="s">
        <v>101</v>
      </c>
      <c r="E76" s="418" t="s">
        <v>72</v>
      </c>
      <c r="F76" s="418">
        <v>18676395.859999999</v>
      </c>
      <c r="G76" s="418">
        <v>18676395.859999999</v>
      </c>
      <c r="H76" s="418"/>
      <c r="I76" s="418">
        <v>1</v>
      </c>
      <c r="J76" s="356">
        <v>2</v>
      </c>
      <c r="K76" s="332"/>
    </row>
    <row r="77" spans="2:11" x14ac:dyDescent="0.25">
      <c r="B77" s="418">
        <v>14</v>
      </c>
      <c r="C77" s="418" t="s">
        <v>11</v>
      </c>
      <c r="D77" s="418" t="s">
        <v>75</v>
      </c>
      <c r="E77" s="418" t="s">
        <v>498</v>
      </c>
      <c r="F77" s="418">
        <v>22062213.620000001</v>
      </c>
      <c r="G77" s="418">
        <v>22062213.620000001</v>
      </c>
      <c r="H77" s="418"/>
      <c r="I77" s="418">
        <v>1</v>
      </c>
      <c r="J77" s="356">
        <v>1</v>
      </c>
      <c r="K77" s="332"/>
    </row>
    <row r="78" spans="2:11" x14ac:dyDescent="0.25">
      <c r="B78" s="418">
        <v>14</v>
      </c>
      <c r="C78" s="418" t="s">
        <v>11</v>
      </c>
      <c r="D78" s="418" t="s">
        <v>84</v>
      </c>
      <c r="E78" s="418" t="s">
        <v>92</v>
      </c>
      <c r="F78" s="418">
        <v>17993252.449999999</v>
      </c>
      <c r="G78" s="418">
        <v>17993252.449999999</v>
      </c>
      <c r="H78" s="418"/>
      <c r="I78" s="418">
        <v>1</v>
      </c>
      <c r="J78" s="356">
        <v>1</v>
      </c>
      <c r="K78" s="332"/>
    </row>
    <row r="79" spans="2:11" x14ac:dyDescent="0.25">
      <c r="B79" s="418">
        <v>14</v>
      </c>
      <c r="C79" s="418" t="s">
        <v>12</v>
      </c>
      <c r="D79" s="418" t="s">
        <v>77</v>
      </c>
      <c r="E79" s="418" t="s">
        <v>435</v>
      </c>
      <c r="F79" s="418">
        <v>12361009.869999999</v>
      </c>
      <c r="G79" s="418">
        <v>12361009.869999999</v>
      </c>
      <c r="H79" s="418"/>
      <c r="I79" s="418">
        <v>2</v>
      </c>
      <c r="J79" s="356">
        <v>1</v>
      </c>
      <c r="K79" s="332"/>
    </row>
    <row r="80" spans="2:11" x14ac:dyDescent="0.25">
      <c r="B80" s="418">
        <v>14</v>
      </c>
      <c r="C80" s="418" t="s">
        <v>63</v>
      </c>
      <c r="D80" s="418" t="s">
        <v>307</v>
      </c>
      <c r="E80" s="418" t="s">
        <v>307</v>
      </c>
      <c r="F80" s="418">
        <v>19311840.73</v>
      </c>
      <c r="G80" s="418">
        <v>19311840.73</v>
      </c>
      <c r="H80" s="418"/>
      <c r="I80" s="418">
        <v>1</v>
      </c>
      <c r="J80" s="356">
        <v>5</v>
      </c>
      <c r="K80" s="332"/>
    </row>
    <row r="81" spans="2:11" x14ac:dyDescent="0.25">
      <c r="B81" s="418">
        <v>14</v>
      </c>
      <c r="C81" s="418" t="s">
        <v>63</v>
      </c>
      <c r="D81" s="418" t="s">
        <v>90</v>
      </c>
      <c r="E81" s="418" t="s">
        <v>351</v>
      </c>
      <c r="F81" s="418">
        <v>19772738.620000001</v>
      </c>
      <c r="G81" s="418">
        <v>19772738.620000001</v>
      </c>
      <c r="H81" s="418"/>
      <c r="I81" s="418">
        <v>1</v>
      </c>
      <c r="J81" s="356">
        <v>1</v>
      </c>
      <c r="K81" s="332"/>
    </row>
    <row r="82" spans="2:11" x14ac:dyDescent="0.25">
      <c r="B82" s="418">
        <v>27</v>
      </c>
      <c r="C82" s="418" t="s">
        <v>95</v>
      </c>
      <c r="D82" s="418" t="s">
        <v>95</v>
      </c>
      <c r="E82" s="418" t="s">
        <v>502</v>
      </c>
      <c r="F82" s="418">
        <v>14651826.42</v>
      </c>
      <c r="G82" s="418">
        <v>14651826.42</v>
      </c>
      <c r="H82" s="418"/>
      <c r="I82" s="418">
        <v>1</v>
      </c>
      <c r="J82" s="356">
        <v>3</v>
      </c>
      <c r="K82" s="332"/>
    </row>
    <row r="83" spans="2:11" x14ac:dyDescent="0.25">
      <c r="B83" s="418">
        <v>28</v>
      </c>
      <c r="C83" s="418" t="s">
        <v>11</v>
      </c>
      <c r="D83" s="418" t="s">
        <v>84</v>
      </c>
      <c r="E83" s="418" t="s">
        <v>93</v>
      </c>
      <c r="F83" s="418">
        <v>19451695.190000001</v>
      </c>
      <c r="G83" s="418">
        <v>19572577.989999998</v>
      </c>
      <c r="H83" s="418"/>
      <c r="I83" s="418">
        <v>2</v>
      </c>
      <c r="J83" s="356">
        <v>2</v>
      </c>
      <c r="K83" s="332"/>
    </row>
    <row r="84" spans="2:11" x14ac:dyDescent="0.25">
      <c r="B84" s="418">
        <v>87</v>
      </c>
      <c r="C84" s="418" t="s">
        <v>64</v>
      </c>
      <c r="D84" s="418" t="s">
        <v>79</v>
      </c>
      <c r="E84" s="418" t="s">
        <v>88</v>
      </c>
      <c r="F84" s="418">
        <v>20335358.73</v>
      </c>
      <c r="G84" s="418">
        <v>20483369.609999999</v>
      </c>
      <c r="H84" s="418"/>
      <c r="I84" s="418">
        <v>1</v>
      </c>
      <c r="J84" s="356">
        <v>1</v>
      </c>
      <c r="K84" s="332"/>
    </row>
    <row r="85" spans="2:11" x14ac:dyDescent="0.25">
      <c r="B85" s="418">
        <v>87</v>
      </c>
      <c r="C85" s="418" t="s">
        <v>97</v>
      </c>
      <c r="D85" s="418" t="s">
        <v>97</v>
      </c>
      <c r="E85" s="418" t="s">
        <v>368</v>
      </c>
      <c r="F85" s="418">
        <v>20555139.489999998</v>
      </c>
      <c r="G85" s="418">
        <v>20555139.489999998</v>
      </c>
      <c r="H85" s="418"/>
      <c r="I85" s="418">
        <v>1</v>
      </c>
      <c r="J85" s="356">
        <v>1</v>
      </c>
      <c r="K85" s="332"/>
    </row>
    <row r="86" spans="2:11" x14ac:dyDescent="0.25">
      <c r="B86" s="418">
        <v>87</v>
      </c>
      <c r="C86" s="418" t="s">
        <v>97</v>
      </c>
      <c r="D86" s="418" t="s">
        <v>100</v>
      </c>
      <c r="E86" s="418" t="s">
        <v>371</v>
      </c>
      <c r="F86" s="418">
        <v>18600580.859999999</v>
      </c>
      <c r="G86" s="418">
        <v>18600580.859999999</v>
      </c>
      <c r="H86" s="418"/>
      <c r="I86" s="418">
        <v>1</v>
      </c>
      <c r="J86" s="356">
        <v>2</v>
      </c>
      <c r="K86" s="332"/>
    </row>
    <row r="87" spans="2:11" x14ac:dyDescent="0.25">
      <c r="B87" s="418">
        <v>88</v>
      </c>
      <c r="C87" s="418" t="s">
        <v>95</v>
      </c>
      <c r="D87" s="418" t="s">
        <v>101</v>
      </c>
      <c r="E87" s="418" t="s">
        <v>437</v>
      </c>
      <c r="F87" s="418">
        <v>16860596.18</v>
      </c>
      <c r="G87" s="418">
        <v>16860596.18</v>
      </c>
      <c r="H87" s="418"/>
      <c r="I87" s="418">
        <v>1</v>
      </c>
      <c r="J87" s="356">
        <v>1</v>
      </c>
      <c r="K87" s="332"/>
    </row>
    <row r="88" spans="2:11" x14ac:dyDescent="0.25">
      <c r="B88" s="418">
        <v>88</v>
      </c>
      <c r="C88" s="418" t="s">
        <v>95</v>
      </c>
      <c r="D88" s="418" t="s">
        <v>101</v>
      </c>
      <c r="E88" s="418" t="s">
        <v>453</v>
      </c>
      <c r="F88" s="418">
        <v>20769032.66</v>
      </c>
      <c r="G88" s="418">
        <v>20769032.66</v>
      </c>
      <c r="H88" s="418"/>
      <c r="I88" s="418">
        <v>1</v>
      </c>
      <c r="J88" s="356">
        <v>1</v>
      </c>
      <c r="K88" s="332"/>
    </row>
    <row r="89" spans="2:11" x14ac:dyDescent="0.25">
      <c r="B89" s="418">
        <v>93</v>
      </c>
      <c r="C89" s="418" t="s">
        <v>95</v>
      </c>
      <c r="D89" s="418" t="s">
        <v>82</v>
      </c>
      <c r="E89" s="418" t="s">
        <v>472</v>
      </c>
      <c r="F89" s="418">
        <v>37992236.039999999</v>
      </c>
      <c r="G89" s="418">
        <v>38067500.039999999</v>
      </c>
      <c r="H89" s="418"/>
      <c r="I89" s="418">
        <v>1</v>
      </c>
      <c r="J89" s="356">
        <v>1</v>
      </c>
      <c r="K89" s="332"/>
    </row>
    <row r="90" spans="2:11" x14ac:dyDescent="0.25">
      <c r="B90" s="418">
        <v>93</v>
      </c>
      <c r="C90" s="418" t="s">
        <v>95</v>
      </c>
      <c r="D90" s="418" t="s">
        <v>82</v>
      </c>
      <c r="E90" s="418" t="s">
        <v>396</v>
      </c>
      <c r="F90" s="418">
        <v>35285925.064999998</v>
      </c>
      <c r="G90" s="418">
        <v>35498049.090000004</v>
      </c>
      <c r="H90" s="418"/>
      <c r="I90" s="418">
        <v>2</v>
      </c>
      <c r="J90" s="356">
        <v>1</v>
      </c>
      <c r="K90" s="332"/>
    </row>
    <row r="91" spans="2:11" x14ac:dyDescent="0.25">
      <c r="B91" s="418">
        <v>93</v>
      </c>
      <c r="C91" s="418" t="s">
        <v>95</v>
      </c>
      <c r="D91" s="418" t="s">
        <v>503</v>
      </c>
      <c r="E91" s="418" t="s">
        <v>504</v>
      </c>
      <c r="F91" s="418">
        <v>21984106.300000001</v>
      </c>
      <c r="G91" s="418">
        <v>22084822.59</v>
      </c>
      <c r="H91" s="418"/>
      <c r="I91" s="418">
        <v>1</v>
      </c>
      <c r="J91" s="356">
        <v>1</v>
      </c>
      <c r="K91" s="332"/>
    </row>
    <row r="92" spans="2:11" x14ac:dyDescent="0.25">
      <c r="B92" s="418">
        <v>93</v>
      </c>
      <c r="C92" s="418" t="s">
        <v>95</v>
      </c>
      <c r="D92" s="418" t="s">
        <v>101</v>
      </c>
      <c r="E92" s="418" t="s">
        <v>104</v>
      </c>
      <c r="F92" s="418">
        <v>14785851.51</v>
      </c>
      <c r="G92" s="418">
        <v>14785851.51</v>
      </c>
      <c r="H92" s="418"/>
      <c r="I92" s="418">
        <v>1</v>
      </c>
      <c r="J92" s="356">
        <v>1</v>
      </c>
      <c r="K92" s="332"/>
    </row>
    <row r="93" spans="2:11" x14ac:dyDescent="0.25">
      <c r="B93" s="418">
        <v>93</v>
      </c>
      <c r="C93" s="418" t="s">
        <v>63</v>
      </c>
      <c r="D93" s="418" t="s">
        <v>309</v>
      </c>
      <c r="E93" s="418" t="s">
        <v>309</v>
      </c>
      <c r="F93" s="418">
        <v>27924323.210000001</v>
      </c>
      <c r="G93" s="418">
        <v>27924323.210000001</v>
      </c>
      <c r="H93" s="418"/>
      <c r="I93" s="418">
        <v>1</v>
      </c>
      <c r="J93" s="356">
        <v>1</v>
      </c>
      <c r="K93" s="332"/>
    </row>
    <row r="94" spans="2:11" x14ac:dyDescent="0.25">
      <c r="B94" s="418">
        <v>93</v>
      </c>
      <c r="C94" s="418" t="s">
        <v>63</v>
      </c>
      <c r="D94" s="418" t="s">
        <v>334</v>
      </c>
      <c r="E94" s="418" t="s">
        <v>424</v>
      </c>
      <c r="F94" s="418">
        <v>25105194.27</v>
      </c>
      <c r="G94" s="418">
        <v>25149586.780000001</v>
      </c>
      <c r="H94" s="418"/>
      <c r="I94" s="418">
        <v>1</v>
      </c>
      <c r="J94" s="356">
        <v>1</v>
      </c>
      <c r="K94" s="332"/>
    </row>
    <row r="95" spans="2:11" x14ac:dyDescent="0.25">
      <c r="B95" s="418">
        <v>93</v>
      </c>
      <c r="C95" s="418" t="s">
        <v>97</v>
      </c>
      <c r="D95" s="418" t="s">
        <v>99</v>
      </c>
      <c r="E95" s="418" t="s">
        <v>68</v>
      </c>
      <c r="F95" s="418">
        <v>17022538.670000002</v>
      </c>
      <c r="G95" s="418">
        <v>17060000</v>
      </c>
      <c r="H95" s="418"/>
      <c r="I95" s="418">
        <v>1</v>
      </c>
      <c r="J95" s="356">
        <v>8</v>
      </c>
      <c r="K95" s="332"/>
    </row>
    <row r="96" spans="2:11" x14ac:dyDescent="0.25">
      <c r="B96" s="418">
        <v>96</v>
      </c>
      <c r="C96" s="418" t="s">
        <v>11</v>
      </c>
      <c r="D96" s="418" t="s">
        <v>76</v>
      </c>
      <c r="E96" s="418" t="s">
        <v>76</v>
      </c>
      <c r="F96" s="418">
        <v>20406835.890000001</v>
      </c>
      <c r="G96" s="418">
        <v>20417649.489999998</v>
      </c>
      <c r="H96" s="418"/>
      <c r="I96" s="418">
        <v>1</v>
      </c>
      <c r="J96" s="356">
        <v>1</v>
      </c>
      <c r="K96" s="332"/>
    </row>
    <row r="97" spans="2:11" x14ac:dyDescent="0.25">
      <c r="B97" s="418">
        <v>96</v>
      </c>
      <c r="C97" s="418" t="s">
        <v>63</v>
      </c>
      <c r="D97" s="418" t="s">
        <v>78</v>
      </c>
      <c r="E97" s="418" t="s">
        <v>385</v>
      </c>
      <c r="F97" s="418">
        <v>18418522.010000002</v>
      </c>
      <c r="G97" s="418">
        <v>18455326.010000002</v>
      </c>
      <c r="H97" s="418"/>
      <c r="I97" s="418">
        <v>1</v>
      </c>
      <c r="J97" s="356">
        <v>1</v>
      </c>
      <c r="K97" s="332"/>
    </row>
    <row r="98" spans="2:11" x14ac:dyDescent="0.25">
      <c r="B98" s="418">
        <v>116</v>
      </c>
      <c r="C98" s="418" t="s">
        <v>64</v>
      </c>
      <c r="D98" s="418" t="s">
        <v>64</v>
      </c>
      <c r="E98" s="418" t="s">
        <v>365</v>
      </c>
      <c r="F98" s="418">
        <v>17520094.015000001</v>
      </c>
      <c r="G98" s="418">
        <v>17520094.015000001</v>
      </c>
      <c r="H98" s="418"/>
      <c r="I98" s="418">
        <v>2</v>
      </c>
      <c r="J98" s="356">
        <v>1</v>
      </c>
      <c r="K98" s="332"/>
    </row>
    <row r="99" spans="2:11" x14ac:dyDescent="0.25">
      <c r="B99" s="418">
        <v>116</v>
      </c>
      <c r="C99" s="418" t="s">
        <v>64</v>
      </c>
      <c r="D99" s="418" t="s">
        <v>344</v>
      </c>
      <c r="E99" s="418" t="s">
        <v>500</v>
      </c>
      <c r="F99" s="418">
        <v>14369211.880000001</v>
      </c>
      <c r="G99" s="418">
        <v>14369211.880000001</v>
      </c>
      <c r="H99" s="418"/>
      <c r="I99" s="418">
        <v>1</v>
      </c>
      <c r="J99" s="356">
        <v>1</v>
      </c>
      <c r="K99" s="332"/>
    </row>
    <row r="100" spans="2:11" x14ac:dyDescent="0.25">
      <c r="B100" s="418">
        <v>116</v>
      </c>
      <c r="C100" s="418" t="s">
        <v>64</v>
      </c>
      <c r="D100" s="418" t="s">
        <v>344</v>
      </c>
      <c r="E100" s="418" t="s">
        <v>382</v>
      </c>
      <c r="F100" s="418">
        <v>18527684</v>
      </c>
      <c r="G100" s="418">
        <v>18543178.594999999</v>
      </c>
      <c r="H100" s="418"/>
      <c r="I100" s="418">
        <v>2</v>
      </c>
      <c r="J100" s="356">
        <v>1</v>
      </c>
      <c r="K100" s="332"/>
    </row>
    <row r="101" spans="2:11" x14ac:dyDescent="0.25">
      <c r="B101" s="418">
        <v>4</v>
      </c>
      <c r="C101" s="418" t="s">
        <v>11</v>
      </c>
      <c r="D101" s="418" t="s">
        <v>84</v>
      </c>
      <c r="E101" s="418" t="s">
        <v>92</v>
      </c>
      <c r="F101" s="418">
        <v>8480000</v>
      </c>
      <c r="G101" s="418">
        <v>8630000</v>
      </c>
      <c r="H101" s="418">
        <v>1</v>
      </c>
      <c r="I101" s="418"/>
      <c r="J101" s="356">
        <v>4</v>
      </c>
      <c r="K101" s="332"/>
    </row>
    <row r="102" spans="2:11" x14ac:dyDescent="0.25">
      <c r="B102" s="418">
        <v>4</v>
      </c>
      <c r="C102" s="418" t="s">
        <v>11</v>
      </c>
      <c r="D102" s="418" t="s">
        <v>84</v>
      </c>
      <c r="E102" s="418" t="s">
        <v>93</v>
      </c>
      <c r="F102" s="418">
        <v>8420000</v>
      </c>
      <c r="G102" s="418">
        <v>18175000</v>
      </c>
      <c r="H102" s="418">
        <v>1</v>
      </c>
      <c r="I102" s="418"/>
      <c r="J102" s="356">
        <v>1</v>
      </c>
      <c r="K102" s="332"/>
    </row>
    <row r="103" spans="2:11" x14ac:dyDescent="0.25">
      <c r="B103" s="418">
        <v>4</v>
      </c>
      <c r="C103" s="418" t="s">
        <v>11</v>
      </c>
      <c r="D103" s="418" t="s">
        <v>84</v>
      </c>
      <c r="E103" s="418" t="s">
        <v>94</v>
      </c>
      <c r="F103" s="418">
        <v>8456000</v>
      </c>
      <c r="G103" s="418">
        <v>20380000</v>
      </c>
      <c r="H103" s="418">
        <v>1</v>
      </c>
      <c r="I103" s="418"/>
      <c r="J103" s="356">
        <v>3</v>
      </c>
      <c r="K103" s="332"/>
    </row>
    <row r="104" spans="2:11" x14ac:dyDescent="0.25">
      <c r="B104" s="418">
        <v>4</v>
      </c>
      <c r="C104" s="418" t="s">
        <v>11</v>
      </c>
      <c r="D104" s="418" t="s">
        <v>311</v>
      </c>
      <c r="E104" s="418" t="s">
        <v>311</v>
      </c>
      <c r="F104" s="418">
        <v>8408000</v>
      </c>
      <c r="G104" s="418">
        <v>8630000</v>
      </c>
      <c r="H104" s="418">
        <v>1</v>
      </c>
      <c r="I104" s="418"/>
      <c r="J104" s="356">
        <v>1</v>
      </c>
      <c r="K104" s="332"/>
    </row>
    <row r="105" spans="2:11" x14ac:dyDescent="0.25">
      <c r="B105" s="418">
        <v>4</v>
      </c>
      <c r="C105" s="418" t="s">
        <v>12</v>
      </c>
      <c r="D105" s="418" t="s">
        <v>77</v>
      </c>
      <c r="E105" s="418" t="s">
        <v>415</v>
      </c>
      <c r="F105" s="418">
        <v>8480000</v>
      </c>
      <c r="G105" s="418">
        <v>8630000</v>
      </c>
      <c r="H105" s="418">
        <v>1</v>
      </c>
      <c r="I105" s="418"/>
      <c r="J105" s="356">
        <v>2</v>
      </c>
      <c r="K105" s="332"/>
    </row>
    <row r="106" spans="2:11" x14ac:dyDescent="0.25">
      <c r="B106" s="418">
        <v>4</v>
      </c>
      <c r="C106" s="418" t="s">
        <v>12</v>
      </c>
      <c r="D106" s="418" t="s">
        <v>441</v>
      </c>
      <c r="E106" s="418" t="s">
        <v>442</v>
      </c>
      <c r="F106" s="418">
        <v>8092000</v>
      </c>
      <c r="G106" s="418">
        <v>8242000</v>
      </c>
      <c r="H106" s="418">
        <v>1</v>
      </c>
      <c r="I106" s="418"/>
      <c r="J106" s="356">
        <v>1</v>
      </c>
      <c r="K106" s="332"/>
    </row>
    <row r="107" spans="2:11" x14ac:dyDescent="0.25">
      <c r="B107" s="418">
        <v>4</v>
      </c>
      <c r="C107" s="418" t="s">
        <v>13</v>
      </c>
      <c r="D107" s="418" t="s">
        <v>98</v>
      </c>
      <c r="E107" s="418" t="s">
        <v>317</v>
      </c>
      <c r="F107" s="418">
        <v>8480000</v>
      </c>
      <c r="G107" s="418">
        <v>8680000</v>
      </c>
      <c r="H107" s="418">
        <v>1</v>
      </c>
      <c r="I107" s="418"/>
      <c r="J107" s="356">
        <v>1</v>
      </c>
      <c r="K107" s="332"/>
    </row>
    <row r="108" spans="2:11" x14ac:dyDescent="0.25">
      <c r="B108" s="418">
        <v>4</v>
      </c>
      <c r="C108" s="418" t="s">
        <v>63</v>
      </c>
      <c r="D108" s="418" t="s">
        <v>307</v>
      </c>
      <c r="E108" s="418" t="s">
        <v>423</v>
      </c>
      <c r="F108" s="418">
        <v>8456000</v>
      </c>
      <c r="G108" s="418">
        <v>8630000</v>
      </c>
      <c r="H108" s="418">
        <v>1</v>
      </c>
      <c r="I108" s="418"/>
      <c r="J108" s="356">
        <v>1</v>
      </c>
      <c r="K108" s="332"/>
    </row>
    <row r="109" spans="2:11" x14ac:dyDescent="0.25">
      <c r="B109" s="418">
        <v>4</v>
      </c>
      <c r="C109" s="418" t="s">
        <v>63</v>
      </c>
      <c r="D109" s="418" t="s">
        <v>90</v>
      </c>
      <c r="E109" s="418" t="s">
        <v>90</v>
      </c>
      <c r="F109" s="418">
        <v>8480000</v>
      </c>
      <c r="G109" s="418">
        <v>8630000</v>
      </c>
      <c r="H109" s="418">
        <v>1</v>
      </c>
      <c r="I109" s="418"/>
      <c r="J109" s="356">
        <v>1</v>
      </c>
      <c r="K109" s="332"/>
    </row>
    <row r="110" spans="2:11" x14ac:dyDescent="0.25">
      <c r="B110" s="418">
        <v>4</v>
      </c>
      <c r="C110" s="418" t="s">
        <v>64</v>
      </c>
      <c r="D110" s="418" t="s">
        <v>66</v>
      </c>
      <c r="E110" s="418" t="s">
        <v>319</v>
      </c>
      <c r="F110" s="418">
        <v>8480000</v>
      </c>
      <c r="G110" s="418">
        <v>8660000</v>
      </c>
      <c r="H110" s="418">
        <v>1</v>
      </c>
      <c r="I110" s="418"/>
      <c r="J110" s="356">
        <v>10</v>
      </c>
      <c r="K110" s="332"/>
    </row>
    <row r="111" spans="2:11" x14ac:dyDescent="0.25">
      <c r="B111" s="418">
        <v>4</v>
      </c>
      <c r="C111" s="418" t="s">
        <v>97</v>
      </c>
      <c r="D111" s="418" t="s">
        <v>99</v>
      </c>
      <c r="E111" s="418" t="s">
        <v>67</v>
      </c>
      <c r="F111" s="418">
        <v>8480000</v>
      </c>
      <c r="G111" s="418">
        <v>8730000</v>
      </c>
      <c r="H111" s="418">
        <v>1</v>
      </c>
      <c r="I111" s="418"/>
      <c r="J111" s="356">
        <v>40</v>
      </c>
      <c r="K111" s="332"/>
    </row>
    <row r="112" spans="2:11" x14ac:dyDescent="0.25">
      <c r="B112" s="418">
        <v>4</v>
      </c>
      <c r="C112" s="418" t="s">
        <v>97</v>
      </c>
      <c r="D112" s="418" t="s">
        <v>69</v>
      </c>
      <c r="E112" s="418" t="s">
        <v>443</v>
      </c>
      <c r="F112" s="418">
        <v>7844666.6666666698</v>
      </c>
      <c r="G112" s="418">
        <v>8095001.2199999997</v>
      </c>
      <c r="H112" s="418">
        <v>3</v>
      </c>
      <c r="I112" s="418"/>
      <c r="J112" s="356">
        <v>2</v>
      </c>
      <c r="K112" s="332"/>
    </row>
    <row r="113" spans="2:11" x14ac:dyDescent="0.25">
      <c r="B113" s="418">
        <v>4</v>
      </c>
      <c r="C113" s="418" t="s">
        <v>97</v>
      </c>
      <c r="D113" s="418" t="s">
        <v>305</v>
      </c>
      <c r="E113" s="418" t="s">
        <v>359</v>
      </c>
      <c r="F113" s="418">
        <v>12720000</v>
      </c>
      <c r="G113" s="418">
        <v>12900000</v>
      </c>
      <c r="H113" s="418">
        <v>1</v>
      </c>
      <c r="I113" s="418"/>
      <c r="J113" s="356">
        <v>2</v>
      </c>
      <c r="K113" s="332"/>
    </row>
    <row r="114" spans="2:11" x14ac:dyDescent="0.25">
      <c r="B114" s="418">
        <v>4</v>
      </c>
      <c r="C114" s="418" t="s">
        <v>97</v>
      </c>
      <c r="D114" s="418" t="s">
        <v>100</v>
      </c>
      <c r="E114" s="418" t="s">
        <v>371</v>
      </c>
      <c r="F114" s="418">
        <v>8429000</v>
      </c>
      <c r="G114" s="418">
        <v>8610000</v>
      </c>
      <c r="H114" s="418">
        <v>2</v>
      </c>
      <c r="I114" s="418"/>
      <c r="J114" s="356">
        <v>2</v>
      </c>
      <c r="K114" s="332"/>
    </row>
    <row r="115" spans="2:11" x14ac:dyDescent="0.25">
      <c r="B115" s="418">
        <v>14</v>
      </c>
      <c r="C115" s="418" t="s">
        <v>95</v>
      </c>
      <c r="D115" s="418" t="s">
        <v>101</v>
      </c>
      <c r="E115" s="418" t="s">
        <v>437</v>
      </c>
      <c r="F115" s="418">
        <v>8480000</v>
      </c>
      <c r="G115" s="418">
        <v>8998847.2400000002</v>
      </c>
      <c r="H115" s="418">
        <v>1</v>
      </c>
      <c r="I115" s="418"/>
      <c r="J115" s="356">
        <v>1</v>
      </c>
      <c r="K115" s="332"/>
    </row>
    <row r="116" spans="2:11" x14ac:dyDescent="0.25">
      <c r="B116" s="418">
        <v>14</v>
      </c>
      <c r="C116" s="418" t="s">
        <v>64</v>
      </c>
      <c r="D116" s="418" t="s">
        <v>62</v>
      </c>
      <c r="E116" s="418" t="s">
        <v>421</v>
      </c>
      <c r="F116" s="418">
        <v>8480000</v>
      </c>
      <c r="G116" s="418">
        <v>8668345.9600000009</v>
      </c>
      <c r="H116" s="418">
        <v>1</v>
      </c>
      <c r="I116" s="418"/>
      <c r="J116" s="356">
        <v>1</v>
      </c>
      <c r="K116" s="332"/>
    </row>
    <row r="117" spans="2:11" x14ac:dyDescent="0.25">
      <c r="B117" s="418">
        <v>14</v>
      </c>
      <c r="C117" s="418" t="s">
        <v>64</v>
      </c>
      <c r="D117" s="418" t="s">
        <v>66</v>
      </c>
      <c r="E117" s="418" t="s">
        <v>411</v>
      </c>
      <c r="F117" s="418">
        <v>8480000</v>
      </c>
      <c r="G117" s="418">
        <v>8668345.9600000009</v>
      </c>
      <c r="H117" s="418">
        <v>1</v>
      </c>
      <c r="I117" s="418"/>
      <c r="J117" s="356">
        <v>1</v>
      </c>
      <c r="K117" s="332"/>
    </row>
    <row r="118" spans="2:11" x14ac:dyDescent="0.25">
      <c r="B118" s="418">
        <v>22</v>
      </c>
      <c r="C118" s="418" t="s">
        <v>97</v>
      </c>
      <c r="D118" s="418" t="s">
        <v>69</v>
      </c>
      <c r="E118" s="418" t="s">
        <v>445</v>
      </c>
      <c r="F118" s="418">
        <v>8396000</v>
      </c>
      <c r="G118" s="418">
        <v>15750664</v>
      </c>
      <c r="H118" s="418">
        <v>1</v>
      </c>
      <c r="I118" s="418"/>
      <c r="J118" s="356">
        <v>1</v>
      </c>
      <c r="K118" s="332"/>
    </row>
    <row r="119" spans="2:11" x14ac:dyDescent="0.25">
      <c r="B119" s="418">
        <v>26</v>
      </c>
      <c r="C119" s="418" t="s">
        <v>64</v>
      </c>
      <c r="D119" s="418" t="s">
        <v>313</v>
      </c>
      <c r="E119" s="418" t="s">
        <v>313</v>
      </c>
      <c r="F119" s="418">
        <v>8426000</v>
      </c>
      <c r="G119" s="418">
        <v>19191477.5</v>
      </c>
      <c r="H119" s="418">
        <v>1</v>
      </c>
      <c r="I119" s="418"/>
      <c r="J119" s="356">
        <v>2</v>
      </c>
      <c r="K119" s="332"/>
    </row>
    <row r="120" spans="2:11" x14ac:dyDescent="0.25">
      <c r="B120" s="418">
        <v>27</v>
      </c>
      <c r="C120" s="418" t="s">
        <v>95</v>
      </c>
      <c r="D120" s="418" t="s">
        <v>82</v>
      </c>
      <c r="E120" s="418" t="s">
        <v>396</v>
      </c>
      <c r="F120" s="418">
        <v>7479000</v>
      </c>
      <c r="G120" s="418">
        <v>21671000</v>
      </c>
      <c r="H120" s="418">
        <v>1</v>
      </c>
      <c r="I120" s="418"/>
      <c r="J120" s="356">
        <v>2</v>
      </c>
      <c r="K120" s="332"/>
    </row>
    <row r="121" spans="2:11" x14ac:dyDescent="0.25">
      <c r="B121" s="418">
        <v>27</v>
      </c>
      <c r="C121" s="418" t="s">
        <v>95</v>
      </c>
      <c r="D121" s="418" t="s">
        <v>469</v>
      </c>
      <c r="E121" s="418" t="s">
        <v>470</v>
      </c>
      <c r="F121" s="418">
        <v>6025000</v>
      </c>
      <c r="G121" s="418">
        <v>50011000</v>
      </c>
      <c r="H121" s="418">
        <v>1</v>
      </c>
      <c r="I121" s="418"/>
      <c r="J121" s="356">
        <v>1</v>
      </c>
      <c r="K121" s="332"/>
    </row>
    <row r="122" spans="2:11" x14ac:dyDescent="0.25">
      <c r="B122" s="418">
        <v>27</v>
      </c>
      <c r="C122" s="418" t="s">
        <v>11</v>
      </c>
      <c r="D122" s="418" t="s">
        <v>74</v>
      </c>
      <c r="E122" s="418" t="s">
        <v>373</v>
      </c>
      <c r="F122" s="418">
        <v>5605000</v>
      </c>
      <c r="G122" s="418">
        <v>65657000</v>
      </c>
      <c r="H122" s="418">
        <v>1</v>
      </c>
      <c r="I122" s="418"/>
      <c r="K122" s="332"/>
    </row>
    <row r="123" spans="2:11" x14ac:dyDescent="0.25">
      <c r="B123" s="418">
        <v>27</v>
      </c>
      <c r="C123" s="418" t="s">
        <v>13</v>
      </c>
      <c r="D123" s="418" t="s">
        <v>73</v>
      </c>
      <c r="E123" s="418" t="s">
        <v>73</v>
      </c>
      <c r="F123" s="418">
        <v>6179000</v>
      </c>
      <c r="G123" s="418">
        <v>55892000</v>
      </c>
      <c r="H123" s="418">
        <v>1</v>
      </c>
      <c r="I123" s="418"/>
      <c r="K123" s="332"/>
    </row>
    <row r="124" spans="2:11" x14ac:dyDescent="0.25">
      <c r="B124" s="418">
        <v>27</v>
      </c>
      <c r="C124" s="418" t="s">
        <v>63</v>
      </c>
      <c r="D124" s="418" t="s">
        <v>103</v>
      </c>
      <c r="E124" s="418" t="s">
        <v>505</v>
      </c>
      <c r="F124" s="418">
        <v>8168000</v>
      </c>
      <c r="G124" s="418">
        <v>35196000</v>
      </c>
      <c r="H124" s="418">
        <v>1</v>
      </c>
      <c r="I124" s="418"/>
      <c r="K124" s="332"/>
    </row>
    <row r="125" spans="2:11" x14ac:dyDescent="0.25">
      <c r="B125" s="418">
        <v>27</v>
      </c>
      <c r="C125" s="418" t="s">
        <v>97</v>
      </c>
      <c r="D125" s="418" t="s">
        <v>99</v>
      </c>
      <c r="E125" s="418" t="s">
        <v>322</v>
      </c>
      <c r="F125" s="418">
        <v>7633000</v>
      </c>
      <c r="G125" s="418">
        <v>37444000</v>
      </c>
      <c r="H125" s="418">
        <v>1</v>
      </c>
      <c r="I125" s="418"/>
      <c r="K125" s="332"/>
    </row>
    <row r="126" spans="2:11" x14ac:dyDescent="0.25">
      <c r="B126" s="418">
        <v>28</v>
      </c>
      <c r="C126" s="418" t="s">
        <v>11</v>
      </c>
      <c r="D126" s="418" t="s">
        <v>96</v>
      </c>
      <c r="E126" s="418" t="s">
        <v>506</v>
      </c>
      <c r="F126" s="418">
        <v>0</v>
      </c>
      <c r="G126" s="418">
        <v>8724054</v>
      </c>
      <c r="H126" s="418">
        <v>1</v>
      </c>
      <c r="I126" s="418"/>
      <c r="K126" s="332"/>
    </row>
    <row r="127" spans="2:11" x14ac:dyDescent="0.25">
      <c r="B127" s="418">
        <v>28</v>
      </c>
      <c r="C127" s="418" t="s">
        <v>11</v>
      </c>
      <c r="D127" s="418" t="s">
        <v>96</v>
      </c>
      <c r="E127" s="418" t="s">
        <v>310</v>
      </c>
      <c r="F127" s="418">
        <v>8477000</v>
      </c>
      <c r="G127" s="418">
        <v>8741111.3499999996</v>
      </c>
      <c r="H127" s="418">
        <v>2</v>
      </c>
      <c r="I127" s="418"/>
      <c r="K127" s="332"/>
    </row>
    <row r="128" spans="2:11" x14ac:dyDescent="0.25">
      <c r="B128" s="418">
        <v>28</v>
      </c>
      <c r="C128" s="418" t="s">
        <v>11</v>
      </c>
      <c r="D128" s="418" t="s">
        <v>349</v>
      </c>
      <c r="E128" s="418" t="s">
        <v>349</v>
      </c>
      <c r="F128" s="418">
        <v>8480000</v>
      </c>
      <c r="G128" s="418">
        <v>9157311.0999999996</v>
      </c>
      <c r="H128" s="418">
        <v>1</v>
      </c>
      <c r="I128" s="418"/>
      <c r="K128" s="332"/>
    </row>
    <row r="129" spans="2:11" x14ac:dyDescent="0.25">
      <c r="B129" s="418">
        <v>28</v>
      </c>
      <c r="C129" s="418" t="s">
        <v>11</v>
      </c>
      <c r="D129" s="418" t="s">
        <v>349</v>
      </c>
      <c r="E129" s="418" t="s">
        <v>447</v>
      </c>
      <c r="F129" s="418">
        <v>8480000</v>
      </c>
      <c r="G129" s="418">
        <v>8794848.5</v>
      </c>
      <c r="H129" s="418">
        <v>1</v>
      </c>
      <c r="I129" s="418"/>
      <c r="K129" s="332"/>
    </row>
    <row r="130" spans="2:11" x14ac:dyDescent="0.25">
      <c r="B130" s="418">
        <v>28</v>
      </c>
      <c r="C130" s="418" t="s">
        <v>11</v>
      </c>
      <c r="D130" s="418" t="s">
        <v>327</v>
      </c>
      <c r="E130" s="418" t="s">
        <v>327</v>
      </c>
      <c r="F130" s="418">
        <v>8480000</v>
      </c>
      <c r="G130" s="418">
        <v>9000344.1500000004</v>
      </c>
      <c r="H130" s="418">
        <v>1</v>
      </c>
      <c r="I130" s="418"/>
      <c r="K130" s="332"/>
    </row>
    <row r="131" spans="2:11" x14ac:dyDescent="0.25">
      <c r="B131" s="418">
        <v>28</v>
      </c>
      <c r="C131" s="418" t="s">
        <v>11</v>
      </c>
      <c r="D131" s="418" t="s">
        <v>327</v>
      </c>
      <c r="E131" s="418" t="s">
        <v>507</v>
      </c>
      <c r="F131" s="418">
        <v>8480000</v>
      </c>
      <c r="G131" s="418">
        <v>8742436</v>
      </c>
      <c r="H131" s="418">
        <v>1</v>
      </c>
      <c r="I131" s="418"/>
      <c r="K131" s="332"/>
    </row>
    <row r="132" spans="2:11" x14ac:dyDescent="0.25">
      <c r="B132" s="418">
        <v>28</v>
      </c>
      <c r="C132" s="418" t="s">
        <v>11</v>
      </c>
      <c r="D132" s="418" t="s">
        <v>327</v>
      </c>
      <c r="E132" s="418" t="s">
        <v>508</v>
      </c>
      <c r="F132" s="418">
        <v>8450000</v>
      </c>
      <c r="G132" s="418">
        <v>8879837.0700000003</v>
      </c>
      <c r="H132" s="418">
        <v>1</v>
      </c>
      <c r="I132" s="418"/>
      <c r="K132" s="332"/>
    </row>
    <row r="133" spans="2:11" x14ac:dyDescent="0.25">
      <c r="B133" s="418">
        <v>28</v>
      </c>
      <c r="C133" s="418" t="s">
        <v>11</v>
      </c>
      <c r="D133" s="418" t="s">
        <v>76</v>
      </c>
      <c r="E133" s="418" t="s">
        <v>326</v>
      </c>
      <c r="F133" s="418">
        <v>8480000</v>
      </c>
      <c r="G133" s="418">
        <v>8758236.5</v>
      </c>
      <c r="H133" s="418">
        <v>1</v>
      </c>
      <c r="I133" s="418"/>
      <c r="J133" s="357"/>
      <c r="K133" s="355"/>
    </row>
    <row r="134" spans="2:11" x14ac:dyDescent="0.25">
      <c r="B134" s="418">
        <v>28</v>
      </c>
      <c r="C134" s="418" t="s">
        <v>11</v>
      </c>
      <c r="D134" s="418" t="s">
        <v>76</v>
      </c>
      <c r="E134" s="418" t="s">
        <v>450</v>
      </c>
      <c r="F134" s="418">
        <v>8480000</v>
      </c>
      <c r="G134" s="418">
        <v>8758236.5</v>
      </c>
      <c r="H134" s="418">
        <v>1</v>
      </c>
      <c r="I134" s="418"/>
      <c r="K134" s="332"/>
    </row>
    <row r="135" spans="2:11" x14ac:dyDescent="0.25">
      <c r="B135" s="418">
        <v>28</v>
      </c>
      <c r="C135" s="418" t="s">
        <v>11</v>
      </c>
      <c r="D135" s="418" t="s">
        <v>311</v>
      </c>
      <c r="E135" s="418" t="s">
        <v>414</v>
      </c>
      <c r="F135" s="418">
        <v>8408000</v>
      </c>
      <c r="G135" s="418">
        <v>8798906.0199999996</v>
      </c>
      <c r="H135" s="418">
        <v>1</v>
      </c>
      <c r="I135" s="418"/>
      <c r="K135" s="332"/>
    </row>
    <row r="136" spans="2:11" x14ac:dyDescent="0.25">
      <c r="B136" s="418">
        <v>28</v>
      </c>
      <c r="C136" s="418" t="s">
        <v>11</v>
      </c>
      <c r="D136" s="418" t="s">
        <v>89</v>
      </c>
      <c r="E136" s="418" t="s">
        <v>402</v>
      </c>
      <c r="F136" s="418">
        <v>8462000</v>
      </c>
      <c r="G136" s="418">
        <v>8758033.0999999996</v>
      </c>
      <c r="H136" s="418">
        <v>1</v>
      </c>
      <c r="I136" s="418"/>
      <c r="K136" s="332"/>
    </row>
    <row r="137" spans="2:11" x14ac:dyDescent="0.25">
      <c r="B137" s="418">
        <v>28</v>
      </c>
      <c r="C137" s="418" t="s">
        <v>13</v>
      </c>
      <c r="D137" s="418" t="s">
        <v>98</v>
      </c>
      <c r="E137" s="418" t="s">
        <v>341</v>
      </c>
      <c r="F137" s="418">
        <v>8459600</v>
      </c>
      <c r="G137" s="418">
        <v>8755705.1400000006</v>
      </c>
      <c r="H137" s="418">
        <v>5</v>
      </c>
      <c r="I137" s="418"/>
      <c r="K137" s="332"/>
    </row>
    <row r="138" spans="2:11" x14ac:dyDescent="0.25">
      <c r="B138" s="418">
        <v>28</v>
      </c>
      <c r="C138" s="418" t="s">
        <v>13</v>
      </c>
      <c r="D138" s="418" t="s">
        <v>98</v>
      </c>
      <c r="E138" s="418" t="s">
        <v>387</v>
      </c>
      <c r="F138" s="418">
        <v>8390000</v>
      </c>
      <c r="G138" s="418">
        <v>8757219.5</v>
      </c>
      <c r="H138" s="418">
        <v>1</v>
      </c>
      <c r="I138" s="418"/>
      <c r="K138" s="332"/>
    </row>
    <row r="139" spans="2:11" x14ac:dyDescent="0.25">
      <c r="B139" s="418">
        <v>28</v>
      </c>
      <c r="C139" s="418" t="s">
        <v>13</v>
      </c>
      <c r="D139" s="418" t="s">
        <v>98</v>
      </c>
      <c r="E139" s="418" t="s">
        <v>317</v>
      </c>
      <c r="F139" s="418">
        <v>8400500</v>
      </c>
      <c r="G139" s="418">
        <v>8783479.4749999996</v>
      </c>
      <c r="H139" s="418">
        <v>2</v>
      </c>
      <c r="I139" s="418"/>
      <c r="K139" s="332"/>
    </row>
    <row r="140" spans="2:11" x14ac:dyDescent="0.25">
      <c r="B140" s="418">
        <v>28</v>
      </c>
      <c r="C140" s="418" t="s">
        <v>63</v>
      </c>
      <c r="D140" s="418" t="s">
        <v>90</v>
      </c>
      <c r="E140" s="418" t="s">
        <v>90</v>
      </c>
      <c r="F140" s="418">
        <v>8480000</v>
      </c>
      <c r="G140" s="418">
        <v>8758236.5</v>
      </c>
      <c r="H140" s="418">
        <v>1</v>
      </c>
      <c r="I140" s="418"/>
      <c r="K140" s="332"/>
    </row>
    <row r="141" spans="2:11" x14ac:dyDescent="0.25">
      <c r="B141" s="418">
        <v>28</v>
      </c>
      <c r="C141" s="418" t="s">
        <v>63</v>
      </c>
      <c r="D141" s="418" t="s">
        <v>363</v>
      </c>
      <c r="E141" s="418" t="s">
        <v>363</v>
      </c>
      <c r="F141" s="418">
        <v>8480000</v>
      </c>
      <c r="G141" s="418">
        <v>8724054</v>
      </c>
      <c r="H141" s="418">
        <v>1</v>
      </c>
      <c r="I141" s="418"/>
      <c r="K141" s="332"/>
    </row>
    <row r="142" spans="2:11" x14ac:dyDescent="0.25">
      <c r="B142" s="418">
        <v>28</v>
      </c>
      <c r="C142" s="418" t="s">
        <v>97</v>
      </c>
      <c r="D142" s="418" t="s">
        <v>97</v>
      </c>
      <c r="E142" s="418" t="s">
        <v>509</v>
      </c>
      <c r="F142" s="418">
        <v>8480000</v>
      </c>
      <c r="G142" s="418">
        <v>8844722.5</v>
      </c>
      <c r="H142" s="418">
        <v>1</v>
      </c>
      <c r="I142" s="418"/>
      <c r="K142" s="332"/>
    </row>
    <row r="143" spans="2:11" x14ac:dyDescent="0.25">
      <c r="B143" s="418">
        <v>28</v>
      </c>
      <c r="C143" s="418" t="s">
        <v>97</v>
      </c>
      <c r="D143" s="418" t="s">
        <v>99</v>
      </c>
      <c r="E143" s="418" t="s">
        <v>106</v>
      </c>
      <c r="F143" s="418">
        <v>8480000</v>
      </c>
      <c r="G143" s="418">
        <v>8741145.25</v>
      </c>
      <c r="H143" s="418">
        <v>2</v>
      </c>
      <c r="I143" s="418"/>
      <c r="K143" s="332"/>
    </row>
    <row r="144" spans="2:11" x14ac:dyDescent="0.25">
      <c r="B144" s="418">
        <v>28</v>
      </c>
      <c r="C144" s="418" t="s">
        <v>97</v>
      </c>
      <c r="D144" s="418" t="s">
        <v>99</v>
      </c>
      <c r="E144" s="418" t="s">
        <v>67</v>
      </c>
      <c r="F144" s="418">
        <v>8408000</v>
      </c>
      <c r="G144" s="418">
        <v>8757422.9000000004</v>
      </c>
      <c r="H144" s="418">
        <v>1</v>
      </c>
      <c r="I144" s="418"/>
      <c r="K144" s="332"/>
    </row>
    <row r="145" spans="2:11" x14ac:dyDescent="0.25">
      <c r="B145" s="418">
        <v>28</v>
      </c>
      <c r="C145" s="418" t="s">
        <v>97</v>
      </c>
      <c r="D145" s="418" t="s">
        <v>69</v>
      </c>
      <c r="E145" s="418" t="s">
        <v>444</v>
      </c>
      <c r="F145" s="418">
        <v>8444000</v>
      </c>
      <c r="G145" s="418">
        <v>8757829.6999999993</v>
      </c>
      <c r="H145" s="418">
        <v>1</v>
      </c>
      <c r="I145" s="418"/>
      <c r="K145" s="332"/>
    </row>
    <row r="146" spans="2:11" x14ac:dyDescent="0.25">
      <c r="B146" s="418">
        <v>28</v>
      </c>
      <c r="C146" s="418" t="s">
        <v>97</v>
      </c>
      <c r="D146" s="418" t="s">
        <v>69</v>
      </c>
      <c r="E146" s="418" t="s">
        <v>445</v>
      </c>
      <c r="F146" s="418">
        <v>7977000</v>
      </c>
      <c r="G146" s="418">
        <v>8752552.5999999996</v>
      </c>
      <c r="H146" s="418">
        <v>1</v>
      </c>
      <c r="I146" s="418"/>
      <c r="K146" s="332"/>
    </row>
    <row r="147" spans="2:11" x14ac:dyDescent="0.25">
      <c r="B147" s="418">
        <v>28</v>
      </c>
      <c r="C147" s="418" t="s">
        <v>97</v>
      </c>
      <c r="D147" s="418" t="s">
        <v>300</v>
      </c>
      <c r="E147" s="418" t="s">
        <v>510</v>
      </c>
      <c r="F147" s="418">
        <v>8480000</v>
      </c>
      <c r="G147" s="418">
        <v>8758236.5</v>
      </c>
      <c r="H147" s="418">
        <v>1</v>
      </c>
      <c r="I147" s="418"/>
      <c r="K147" s="332"/>
    </row>
    <row r="148" spans="2:11" x14ac:dyDescent="0.25">
      <c r="B148" s="418">
        <v>28</v>
      </c>
      <c r="C148" s="418" t="s">
        <v>97</v>
      </c>
      <c r="D148" s="418" t="s">
        <v>305</v>
      </c>
      <c r="E148" s="418" t="s">
        <v>355</v>
      </c>
      <c r="F148" s="418">
        <v>8474000</v>
      </c>
      <c r="G148" s="418">
        <v>8758168.6999999993</v>
      </c>
      <c r="H148" s="418">
        <v>1</v>
      </c>
      <c r="I148" s="418"/>
      <c r="K148" s="332"/>
    </row>
    <row r="149" spans="2:11" x14ac:dyDescent="0.25">
      <c r="B149" s="418">
        <v>28</v>
      </c>
      <c r="C149" s="418" t="s">
        <v>97</v>
      </c>
      <c r="D149" s="418" t="s">
        <v>305</v>
      </c>
      <c r="E149" s="418" t="s">
        <v>359</v>
      </c>
      <c r="F149" s="418">
        <v>8152000</v>
      </c>
      <c r="G149" s="418">
        <v>8796621.9499999993</v>
      </c>
      <c r="H149" s="418">
        <v>2</v>
      </c>
      <c r="I149" s="418"/>
      <c r="K149" s="332"/>
    </row>
    <row r="150" spans="2:11" x14ac:dyDescent="0.25">
      <c r="B150" s="418">
        <v>28</v>
      </c>
      <c r="C150" s="418" t="s">
        <v>97</v>
      </c>
      <c r="D150" s="418" t="s">
        <v>100</v>
      </c>
      <c r="E150" s="418" t="s">
        <v>100</v>
      </c>
      <c r="F150" s="418">
        <v>8420000</v>
      </c>
      <c r="G150" s="418">
        <v>8757558.5</v>
      </c>
      <c r="H150" s="418">
        <v>2</v>
      </c>
      <c r="I150" s="418"/>
      <c r="K150" s="332"/>
    </row>
    <row r="151" spans="2:11" x14ac:dyDescent="0.25">
      <c r="B151" s="418">
        <v>28</v>
      </c>
      <c r="C151" s="418" t="s">
        <v>97</v>
      </c>
      <c r="D151" s="418" t="s">
        <v>100</v>
      </c>
      <c r="E151" s="418" t="s">
        <v>460</v>
      </c>
      <c r="F151" s="418">
        <v>8402000</v>
      </c>
      <c r="G151" s="418">
        <v>8757355.0999999996</v>
      </c>
      <c r="H151" s="418">
        <v>1</v>
      </c>
      <c r="I151" s="418"/>
      <c r="K151" s="332"/>
    </row>
    <row r="152" spans="2:11" x14ac:dyDescent="0.25">
      <c r="B152" s="418">
        <v>28</v>
      </c>
      <c r="C152" s="418" t="s">
        <v>97</v>
      </c>
      <c r="D152" s="418" t="s">
        <v>100</v>
      </c>
      <c r="E152" s="418" t="s">
        <v>371</v>
      </c>
      <c r="F152" s="418">
        <v>8414000</v>
      </c>
      <c r="G152" s="418">
        <v>8757490.6999999993</v>
      </c>
      <c r="H152" s="418">
        <v>3</v>
      </c>
      <c r="I152" s="418"/>
      <c r="K152" s="332"/>
    </row>
    <row r="153" spans="2:11" x14ac:dyDescent="0.25">
      <c r="B153" s="418">
        <v>28</v>
      </c>
      <c r="C153" s="418" t="s">
        <v>97</v>
      </c>
      <c r="D153" s="418" t="s">
        <v>100</v>
      </c>
      <c r="E153" s="418" t="s">
        <v>356</v>
      </c>
      <c r="F153" s="418">
        <v>8474000</v>
      </c>
      <c r="G153" s="418">
        <v>8723986.1999999993</v>
      </c>
      <c r="H153" s="418">
        <v>1</v>
      </c>
      <c r="I153" s="418"/>
      <c r="K153" s="332"/>
    </row>
    <row r="154" spans="2:11" x14ac:dyDescent="0.25">
      <c r="B154" s="418">
        <v>87</v>
      </c>
      <c r="C154" s="418" t="s">
        <v>63</v>
      </c>
      <c r="D154" s="418" t="s">
        <v>86</v>
      </c>
      <c r="E154" s="418" t="s">
        <v>451</v>
      </c>
      <c r="F154" s="418">
        <v>8480000</v>
      </c>
      <c r="G154" s="418">
        <v>8594122.9800000004</v>
      </c>
      <c r="H154" s="418">
        <v>1</v>
      </c>
      <c r="I154" s="418"/>
      <c r="K154" s="332"/>
    </row>
    <row r="155" spans="2:11" x14ac:dyDescent="0.25">
      <c r="B155" s="418">
        <v>90</v>
      </c>
      <c r="C155" s="418" t="s">
        <v>63</v>
      </c>
      <c r="D155" s="418" t="s">
        <v>388</v>
      </c>
      <c r="E155" s="418" t="s">
        <v>389</v>
      </c>
      <c r="F155" s="418">
        <v>8480000</v>
      </c>
      <c r="G155" s="418">
        <v>8483902.7899999991</v>
      </c>
      <c r="H155" s="418">
        <v>4</v>
      </c>
      <c r="I155" s="418"/>
      <c r="K155" s="332"/>
    </row>
    <row r="156" spans="2:11" x14ac:dyDescent="0.25">
      <c r="B156" s="418">
        <v>90</v>
      </c>
      <c r="C156" s="418" t="s">
        <v>64</v>
      </c>
      <c r="D156" s="418" t="s">
        <v>64</v>
      </c>
      <c r="E156" s="418" t="s">
        <v>457</v>
      </c>
      <c r="F156" s="418">
        <v>8480000</v>
      </c>
      <c r="G156" s="418">
        <v>8483902.7899999991</v>
      </c>
      <c r="H156" s="418">
        <v>2</v>
      </c>
      <c r="I156" s="418"/>
      <c r="K156" s="332"/>
    </row>
    <row r="157" spans="2:11" x14ac:dyDescent="0.25">
      <c r="B157" s="418">
        <v>92</v>
      </c>
      <c r="C157" s="418" t="s">
        <v>95</v>
      </c>
      <c r="D157" s="418" t="s">
        <v>381</v>
      </c>
      <c r="E157" s="418" t="s">
        <v>337</v>
      </c>
      <c r="F157" s="418">
        <v>8480000</v>
      </c>
      <c r="G157" s="418">
        <v>8640000</v>
      </c>
      <c r="H157" s="418">
        <v>1</v>
      </c>
      <c r="I157" s="418"/>
      <c r="K157" s="332"/>
    </row>
    <row r="158" spans="2:11" x14ac:dyDescent="0.25">
      <c r="B158" s="418">
        <v>93</v>
      </c>
      <c r="C158" s="418" t="s">
        <v>95</v>
      </c>
      <c r="D158" s="418" t="s">
        <v>101</v>
      </c>
      <c r="E158" s="418" t="s">
        <v>104</v>
      </c>
      <c r="F158" s="418">
        <v>8390000</v>
      </c>
      <c r="G158" s="418">
        <v>18517641</v>
      </c>
      <c r="H158" s="418">
        <v>1</v>
      </c>
      <c r="I158" s="418"/>
      <c r="K158" s="332"/>
    </row>
    <row r="159" spans="2:11" x14ac:dyDescent="0.25">
      <c r="B159" s="418">
        <v>93</v>
      </c>
      <c r="C159" s="418" t="s">
        <v>11</v>
      </c>
      <c r="D159" s="418" t="s">
        <v>11</v>
      </c>
      <c r="E159" s="418" t="s">
        <v>80</v>
      </c>
      <c r="F159" s="418">
        <v>7786000</v>
      </c>
      <c r="G159" s="418">
        <v>31000000</v>
      </c>
      <c r="H159" s="418">
        <v>1</v>
      </c>
      <c r="I159" s="418"/>
      <c r="K159" s="332"/>
    </row>
    <row r="160" spans="2:11" x14ac:dyDescent="0.25">
      <c r="B160" s="418">
        <v>93</v>
      </c>
      <c r="C160" s="418" t="s">
        <v>11</v>
      </c>
      <c r="D160" s="418" t="s">
        <v>96</v>
      </c>
      <c r="E160" s="418" t="s">
        <v>73</v>
      </c>
      <c r="F160" s="418">
        <v>8444000</v>
      </c>
      <c r="G160" s="418">
        <v>20664194.309999999</v>
      </c>
      <c r="H160" s="418">
        <v>1</v>
      </c>
      <c r="I160" s="418"/>
      <c r="K160" s="332"/>
    </row>
    <row r="161" spans="2:11" x14ac:dyDescent="0.25">
      <c r="B161" s="418">
        <v>93</v>
      </c>
      <c r="C161" s="418" t="s">
        <v>11</v>
      </c>
      <c r="D161" s="418" t="s">
        <v>74</v>
      </c>
      <c r="E161" s="418" t="s">
        <v>455</v>
      </c>
      <c r="F161" s="418">
        <v>7250000</v>
      </c>
      <c r="G161" s="418">
        <v>41039572.18</v>
      </c>
      <c r="H161" s="418">
        <v>1</v>
      </c>
      <c r="I161" s="418"/>
      <c r="K161" s="332"/>
    </row>
    <row r="162" spans="2:11" x14ac:dyDescent="0.25">
      <c r="B162" s="418">
        <v>93</v>
      </c>
      <c r="C162" s="418" t="s">
        <v>11</v>
      </c>
      <c r="D162" s="418" t="s">
        <v>475</v>
      </c>
      <c r="E162" s="418" t="s">
        <v>337</v>
      </c>
      <c r="F162" s="418">
        <v>8206000</v>
      </c>
      <c r="G162" s="418">
        <v>8456433.6099999994</v>
      </c>
      <c r="H162" s="418">
        <v>1</v>
      </c>
      <c r="I162" s="418"/>
      <c r="K162" s="332"/>
    </row>
    <row r="163" spans="2:11" x14ac:dyDescent="0.25">
      <c r="B163" s="418">
        <v>93</v>
      </c>
      <c r="C163" s="418" t="s">
        <v>11</v>
      </c>
      <c r="D163" s="418" t="s">
        <v>84</v>
      </c>
      <c r="E163" s="418" t="s">
        <v>91</v>
      </c>
      <c r="F163" s="418">
        <v>8414000</v>
      </c>
      <c r="G163" s="418">
        <v>24379268</v>
      </c>
      <c r="H163" s="418">
        <v>1</v>
      </c>
      <c r="I163" s="418"/>
      <c r="K163" s="332"/>
    </row>
    <row r="164" spans="2:11" x14ac:dyDescent="0.25">
      <c r="B164" s="418">
        <v>93</v>
      </c>
      <c r="C164" s="418" t="s">
        <v>11</v>
      </c>
      <c r="D164" s="418" t="s">
        <v>84</v>
      </c>
      <c r="E164" s="418" t="s">
        <v>336</v>
      </c>
      <c r="F164" s="418">
        <v>8130000</v>
      </c>
      <c r="G164" s="418">
        <v>17641276.289999999</v>
      </c>
      <c r="H164" s="418">
        <v>1</v>
      </c>
      <c r="I164" s="418"/>
      <c r="K164" s="332"/>
    </row>
    <row r="165" spans="2:11" x14ac:dyDescent="0.25">
      <c r="B165" s="418">
        <v>93</v>
      </c>
      <c r="C165" s="418" t="s">
        <v>11</v>
      </c>
      <c r="D165" s="418" t="s">
        <v>358</v>
      </c>
      <c r="E165" s="418" t="s">
        <v>400</v>
      </c>
      <c r="F165" s="418">
        <v>8402000</v>
      </c>
      <c r="G165" s="418">
        <v>20525622.670000002</v>
      </c>
      <c r="H165" s="418">
        <v>1</v>
      </c>
      <c r="I165" s="418"/>
      <c r="K165" s="332"/>
    </row>
    <row r="166" spans="2:11" x14ac:dyDescent="0.25">
      <c r="B166" s="418">
        <v>93</v>
      </c>
      <c r="C166" s="418" t="s">
        <v>12</v>
      </c>
      <c r="D166" s="418" t="s">
        <v>77</v>
      </c>
      <c r="E166" s="418" t="s">
        <v>78</v>
      </c>
      <c r="F166" s="418">
        <v>8444000</v>
      </c>
      <c r="G166" s="418">
        <v>21174851.52</v>
      </c>
      <c r="H166" s="418">
        <v>1</v>
      </c>
      <c r="I166" s="418"/>
      <c r="K166" s="332"/>
    </row>
    <row r="167" spans="2:11" x14ac:dyDescent="0.25">
      <c r="B167" s="418">
        <v>93</v>
      </c>
      <c r="C167" s="418" t="s">
        <v>64</v>
      </c>
      <c r="D167" s="418" t="s">
        <v>64</v>
      </c>
      <c r="E167" s="418" t="s">
        <v>457</v>
      </c>
      <c r="F167" s="418">
        <v>8480000</v>
      </c>
      <c r="G167" s="418">
        <v>8730000</v>
      </c>
      <c r="H167" s="418">
        <v>1</v>
      </c>
      <c r="I167" s="418"/>
      <c r="K167" s="332"/>
    </row>
    <row r="168" spans="2:11" x14ac:dyDescent="0.25">
      <c r="B168" s="418">
        <v>93</v>
      </c>
      <c r="C168" s="418" t="s">
        <v>97</v>
      </c>
      <c r="D168" s="418" t="s">
        <v>99</v>
      </c>
      <c r="E168" s="418" t="s">
        <v>322</v>
      </c>
      <c r="F168" s="418">
        <v>8447000</v>
      </c>
      <c r="G168" s="418">
        <v>21100000</v>
      </c>
      <c r="H168" s="418">
        <v>2</v>
      </c>
      <c r="I168" s="418"/>
      <c r="K168" s="332"/>
    </row>
    <row r="169" spans="2:11" x14ac:dyDescent="0.25">
      <c r="B169" s="418">
        <v>93</v>
      </c>
      <c r="C169" s="418" t="s">
        <v>97</v>
      </c>
      <c r="D169" s="418" t="s">
        <v>100</v>
      </c>
      <c r="E169" s="418" t="s">
        <v>100</v>
      </c>
      <c r="F169" s="418">
        <v>8344500</v>
      </c>
      <c r="G169" s="418">
        <v>20812500</v>
      </c>
      <c r="H169" s="418">
        <v>4</v>
      </c>
      <c r="I169" s="418"/>
      <c r="K169" s="332"/>
    </row>
    <row r="170" spans="2:11" x14ac:dyDescent="0.25">
      <c r="B170" s="418">
        <v>93</v>
      </c>
      <c r="C170" s="418" t="s">
        <v>97</v>
      </c>
      <c r="D170" s="418" t="s">
        <v>100</v>
      </c>
      <c r="E170" s="418" t="s">
        <v>340</v>
      </c>
      <c r="F170" s="418">
        <v>8450000</v>
      </c>
      <c r="G170" s="418">
        <v>17850000</v>
      </c>
      <c r="H170" s="418">
        <v>1</v>
      </c>
      <c r="I170" s="418"/>
      <c r="K170" s="332"/>
    </row>
    <row r="171" spans="2:11" x14ac:dyDescent="0.25">
      <c r="B171" s="418">
        <v>108</v>
      </c>
      <c r="C171" s="418" t="s">
        <v>97</v>
      </c>
      <c r="D171" s="418" t="s">
        <v>69</v>
      </c>
      <c r="E171" s="418" t="s">
        <v>69</v>
      </c>
      <c r="F171" s="418">
        <v>7097000</v>
      </c>
      <c r="G171" s="418">
        <v>8717159.5899999999</v>
      </c>
      <c r="H171" s="418">
        <v>1</v>
      </c>
      <c r="I171" s="418"/>
      <c r="K171" s="332"/>
    </row>
    <row r="172" spans="2:11" x14ac:dyDescent="0.25">
      <c r="B172" s="418">
        <v>110</v>
      </c>
      <c r="C172" s="418" t="s">
        <v>63</v>
      </c>
      <c r="D172" s="418" t="s">
        <v>307</v>
      </c>
      <c r="E172" s="418" t="s">
        <v>307</v>
      </c>
      <c r="F172" s="418">
        <v>8450000</v>
      </c>
      <c r="G172" s="418">
        <v>8483600</v>
      </c>
      <c r="H172" s="418">
        <v>1</v>
      </c>
      <c r="I172" s="418"/>
      <c r="K172" s="332"/>
    </row>
    <row r="173" spans="2:11" x14ac:dyDescent="0.25">
      <c r="B173" s="418">
        <v>116</v>
      </c>
      <c r="C173" s="418" t="s">
        <v>11</v>
      </c>
      <c r="D173" s="418" t="s">
        <v>96</v>
      </c>
      <c r="E173" s="418" t="s">
        <v>420</v>
      </c>
      <c r="F173" s="418">
        <v>7900000</v>
      </c>
      <c r="G173" s="418">
        <v>8232252.2300000004</v>
      </c>
      <c r="H173" s="418">
        <v>1</v>
      </c>
      <c r="I173" s="418"/>
      <c r="K173" s="332"/>
    </row>
    <row r="174" spans="2:11" x14ac:dyDescent="0.25">
      <c r="B174" s="418">
        <v>4</v>
      </c>
      <c r="C174" s="418" t="s">
        <v>95</v>
      </c>
      <c r="D174" s="418" t="s">
        <v>412</v>
      </c>
      <c r="E174" s="418" t="s">
        <v>413</v>
      </c>
      <c r="F174" s="418">
        <v>8456000</v>
      </c>
      <c r="G174" s="418">
        <v>20306000</v>
      </c>
      <c r="H174" s="418">
        <v>1</v>
      </c>
      <c r="I174" s="418"/>
      <c r="K174" s="332"/>
    </row>
    <row r="175" spans="2:11" x14ac:dyDescent="0.25">
      <c r="B175" s="418">
        <v>4</v>
      </c>
      <c r="C175" s="418" t="s">
        <v>95</v>
      </c>
      <c r="D175" s="418" t="s">
        <v>324</v>
      </c>
      <c r="E175" s="418" t="s">
        <v>407</v>
      </c>
      <c r="F175" s="418">
        <v>10600000</v>
      </c>
      <c r="G175" s="418">
        <v>10850000</v>
      </c>
      <c r="H175" s="418">
        <v>2</v>
      </c>
      <c r="I175" s="418"/>
      <c r="K175" s="332"/>
    </row>
    <row r="176" spans="2:11" x14ac:dyDescent="0.25">
      <c r="B176" s="418">
        <v>4</v>
      </c>
      <c r="C176" s="418" t="s">
        <v>95</v>
      </c>
      <c r="D176" s="418" t="s">
        <v>324</v>
      </c>
      <c r="E176" s="418" t="s">
        <v>392</v>
      </c>
      <c r="F176" s="418">
        <v>6733000</v>
      </c>
      <c r="G176" s="418">
        <v>16676666.6666667</v>
      </c>
      <c r="H176" s="418">
        <v>3</v>
      </c>
      <c r="I176" s="418"/>
      <c r="K176" s="332"/>
    </row>
    <row r="177" spans="2:11" x14ac:dyDescent="0.25">
      <c r="B177" s="418">
        <v>4</v>
      </c>
      <c r="C177" s="418" t="s">
        <v>95</v>
      </c>
      <c r="D177" s="418" t="s">
        <v>398</v>
      </c>
      <c r="E177" s="418" t="s">
        <v>399</v>
      </c>
      <c r="F177" s="418">
        <v>6360000</v>
      </c>
      <c r="G177" s="418">
        <v>10815000</v>
      </c>
      <c r="H177" s="418">
        <v>2</v>
      </c>
      <c r="I177" s="418"/>
      <c r="K177" s="332"/>
    </row>
    <row r="178" spans="2:11" x14ac:dyDescent="0.25">
      <c r="B178" s="418">
        <v>4</v>
      </c>
      <c r="C178" s="418" t="s">
        <v>95</v>
      </c>
      <c r="D178" s="418" t="s">
        <v>82</v>
      </c>
      <c r="E178" s="418" t="s">
        <v>511</v>
      </c>
      <c r="F178" s="418">
        <v>8370000</v>
      </c>
      <c r="G178" s="418">
        <v>8570000</v>
      </c>
      <c r="H178" s="418">
        <v>1</v>
      </c>
      <c r="I178" s="418"/>
      <c r="K178" s="332"/>
    </row>
    <row r="179" spans="2:11" x14ac:dyDescent="0.25">
      <c r="B179" s="418">
        <v>4</v>
      </c>
      <c r="C179" s="418" t="s">
        <v>95</v>
      </c>
      <c r="D179" s="418" t="s">
        <v>323</v>
      </c>
      <c r="E179" s="418" t="s">
        <v>408</v>
      </c>
      <c r="F179" s="418">
        <v>6360000</v>
      </c>
      <c r="G179" s="418">
        <v>10800000</v>
      </c>
      <c r="H179" s="418">
        <v>4</v>
      </c>
      <c r="I179" s="418"/>
      <c r="K179" s="332"/>
    </row>
    <row r="180" spans="2:11" x14ac:dyDescent="0.25">
      <c r="B180" s="418">
        <v>4</v>
      </c>
      <c r="C180" s="418" t="s">
        <v>95</v>
      </c>
      <c r="D180" s="418" t="s">
        <v>323</v>
      </c>
      <c r="E180" s="418" t="s">
        <v>512</v>
      </c>
      <c r="F180" s="418">
        <v>7862000</v>
      </c>
      <c r="G180" s="418">
        <v>21800000</v>
      </c>
      <c r="H180" s="418">
        <v>1</v>
      </c>
      <c r="I180" s="418"/>
      <c r="K180" s="332"/>
    </row>
    <row r="181" spans="2:11" x14ac:dyDescent="0.25">
      <c r="B181" s="418">
        <v>4</v>
      </c>
      <c r="C181" s="418" t="s">
        <v>95</v>
      </c>
      <c r="D181" s="418" t="s">
        <v>469</v>
      </c>
      <c r="E181" s="418" t="s">
        <v>470</v>
      </c>
      <c r="F181" s="418">
        <v>8480000</v>
      </c>
      <c r="G181" s="418">
        <v>8680000</v>
      </c>
      <c r="H181" s="418">
        <v>1</v>
      </c>
      <c r="I181" s="418"/>
      <c r="K181" s="332"/>
    </row>
    <row r="182" spans="2:11" x14ac:dyDescent="0.25">
      <c r="B182" s="418">
        <v>4</v>
      </c>
      <c r="C182" s="418" t="s">
        <v>95</v>
      </c>
      <c r="D182" s="418" t="s">
        <v>503</v>
      </c>
      <c r="E182" s="418" t="s">
        <v>504</v>
      </c>
      <c r="F182" s="418">
        <v>8402000</v>
      </c>
      <c r="G182" s="418">
        <v>22202000</v>
      </c>
      <c r="H182" s="418">
        <v>1</v>
      </c>
      <c r="I182" s="418"/>
      <c r="K182" s="332"/>
    </row>
    <row r="183" spans="2:11" x14ac:dyDescent="0.25">
      <c r="B183" s="418">
        <v>4</v>
      </c>
      <c r="C183" s="418" t="s">
        <v>95</v>
      </c>
      <c r="D183" s="418" t="s">
        <v>101</v>
      </c>
      <c r="E183" s="418" t="s">
        <v>83</v>
      </c>
      <c r="F183" s="418">
        <v>7473666.6666666698</v>
      </c>
      <c r="G183" s="418">
        <v>26877839.620000001</v>
      </c>
      <c r="H183" s="418">
        <v>3</v>
      </c>
      <c r="I183" s="418"/>
      <c r="K183" s="332"/>
    </row>
    <row r="184" spans="2:11" x14ac:dyDescent="0.25">
      <c r="B184" s="418">
        <v>4</v>
      </c>
      <c r="C184" s="418" t="s">
        <v>95</v>
      </c>
      <c r="D184" s="418" t="s">
        <v>101</v>
      </c>
      <c r="E184" s="418" t="s">
        <v>72</v>
      </c>
      <c r="F184" s="418">
        <v>8100000</v>
      </c>
      <c r="G184" s="418">
        <v>22638636.5466667</v>
      </c>
      <c r="H184" s="418">
        <v>3</v>
      </c>
      <c r="I184" s="418"/>
      <c r="K184" s="332"/>
    </row>
    <row r="185" spans="2:11" x14ac:dyDescent="0.25">
      <c r="B185" s="418">
        <v>4</v>
      </c>
      <c r="C185" s="418" t="s">
        <v>95</v>
      </c>
      <c r="D185" s="418" t="s">
        <v>101</v>
      </c>
      <c r="E185" s="418" t="s">
        <v>453</v>
      </c>
      <c r="F185" s="418">
        <v>8480000</v>
      </c>
      <c r="G185" s="418">
        <v>8630000</v>
      </c>
      <c r="H185" s="418">
        <v>1</v>
      </c>
      <c r="I185" s="418"/>
      <c r="K185" s="332"/>
    </row>
    <row r="186" spans="2:11" x14ac:dyDescent="0.25">
      <c r="B186" s="418">
        <v>4</v>
      </c>
      <c r="C186" s="418" t="s">
        <v>95</v>
      </c>
      <c r="D186" s="418" t="s">
        <v>101</v>
      </c>
      <c r="E186" s="418" t="s">
        <v>454</v>
      </c>
      <c r="F186" s="418">
        <v>7674000</v>
      </c>
      <c r="G186" s="418">
        <v>16640000</v>
      </c>
      <c r="H186" s="418">
        <v>2</v>
      </c>
      <c r="I186" s="418"/>
      <c r="K186" s="332"/>
    </row>
    <row r="187" spans="2:11" x14ac:dyDescent="0.25">
      <c r="B187" s="418">
        <v>4</v>
      </c>
      <c r="C187" s="418" t="s">
        <v>11</v>
      </c>
      <c r="D187" s="418" t="s">
        <v>11</v>
      </c>
      <c r="E187" s="418" t="s">
        <v>471</v>
      </c>
      <c r="F187" s="418">
        <v>8077666.6666666698</v>
      </c>
      <c r="G187" s="418">
        <v>29830000</v>
      </c>
      <c r="H187" s="418">
        <v>3</v>
      </c>
      <c r="I187" s="418"/>
      <c r="K187" s="332"/>
    </row>
    <row r="188" spans="2:11" x14ac:dyDescent="0.25">
      <c r="B188" s="418">
        <v>4</v>
      </c>
      <c r="C188" s="418" t="s">
        <v>11</v>
      </c>
      <c r="D188" s="418" t="s">
        <v>96</v>
      </c>
      <c r="E188" s="418" t="s">
        <v>310</v>
      </c>
      <c r="F188" s="418">
        <v>8480000</v>
      </c>
      <c r="G188" s="418">
        <v>8630000</v>
      </c>
      <c r="H188" s="418">
        <v>1</v>
      </c>
      <c r="I188" s="418"/>
      <c r="K188" s="332"/>
    </row>
    <row r="189" spans="2:11" x14ac:dyDescent="0.25">
      <c r="B189" s="418">
        <v>4</v>
      </c>
      <c r="C189" s="418" t="s">
        <v>11</v>
      </c>
      <c r="D189" s="418" t="s">
        <v>74</v>
      </c>
      <c r="E189" s="418" t="s">
        <v>74</v>
      </c>
      <c r="F189" s="418">
        <v>8480000</v>
      </c>
      <c r="G189" s="418">
        <v>8680000</v>
      </c>
      <c r="H189" s="418">
        <v>1</v>
      </c>
      <c r="I189" s="418"/>
      <c r="K189" s="332"/>
    </row>
    <row r="190" spans="2:11" x14ac:dyDescent="0.25">
      <c r="B190" s="418">
        <v>4</v>
      </c>
      <c r="C190" s="418" t="s">
        <v>11</v>
      </c>
      <c r="D190" s="418" t="s">
        <v>349</v>
      </c>
      <c r="E190" s="418" t="s">
        <v>349</v>
      </c>
      <c r="F190" s="418">
        <v>8130000</v>
      </c>
      <c r="G190" s="418">
        <v>8780000</v>
      </c>
      <c r="H190" s="418">
        <v>1</v>
      </c>
      <c r="I190" s="418"/>
      <c r="K190" s="332"/>
    </row>
    <row r="191" spans="2:11" x14ac:dyDescent="0.25">
      <c r="B191" s="418">
        <v>4</v>
      </c>
      <c r="C191" s="418" t="s">
        <v>11</v>
      </c>
      <c r="D191" s="418" t="s">
        <v>475</v>
      </c>
      <c r="E191" s="418" t="s">
        <v>337</v>
      </c>
      <c r="F191" s="418">
        <v>8462000</v>
      </c>
      <c r="G191" s="418">
        <v>8680000</v>
      </c>
      <c r="H191" s="418">
        <v>1</v>
      </c>
      <c r="I191" s="418"/>
      <c r="K191" s="332"/>
    </row>
    <row r="192" spans="2:11" x14ac:dyDescent="0.25">
      <c r="B192" s="418">
        <v>4</v>
      </c>
      <c r="C192" s="418" t="s">
        <v>11</v>
      </c>
      <c r="D192" s="418" t="s">
        <v>75</v>
      </c>
      <c r="E192" s="418" t="s">
        <v>75</v>
      </c>
      <c r="F192" s="418">
        <v>8426000</v>
      </c>
      <c r="G192" s="418">
        <v>21100000</v>
      </c>
      <c r="H192" s="418">
        <v>1</v>
      </c>
      <c r="I192" s="418"/>
      <c r="K192" s="332"/>
    </row>
    <row r="193" spans="2:11" x14ac:dyDescent="0.25">
      <c r="B193" s="418">
        <v>4</v>
      </c>
      <c r="C193" s="418" t="s">
        <v>11</v>
      </c>
      <c r="D193" s="418" t="s">
        <v>84</v>
      </c>
      <c r="E193" s="418" t="s">
        <v>91</v>
      </c>
      <c r="F193" s="418">
        <v>10195500</v>
      </c>
      <c r="G193" s="418">
        <v>24860000</v>
      </c>
      <c r="H193" s="418">
        <v>2</v>
      </c>
      <c r="I193" s="418"/>
      <c r="K193" s="332"/>
    </row>
    <row r="194" spans="2:11" x14ac:dyDescent="0.25">
      <c r="B194" s="418">
        <v>4</v>
      </c>
      <c r="C194" s="418" t="s">
        <v>11</v>
      </c>
      <c r="D194" s="418" t="s">
        <v>84</v>
      </c>
      <c r="E194" s="418" t="s">
        <v>85</v>
      </c>
      <c r="F194" s="418">
        <v>8480000</v>
      </c>
      <c r="G194" s="418">
        <v>8630000</v>
      </c>
      <c r="H194" s="418">
        <v>2</v>
      </c>
      <c r="I194" s="418"/>
      <c r="K194" s="332"/>
    </row>
    <row r="195" spans="2:11" x14ac:dyDescent="0.25">
      <c r="B195" s="418">
        <v>4</v>
      </c>
      <c r="C195" s="418" t="s">
        <v>11</v>
      </c>
      <c r="D195" s="418" t="s">
        <v>84</v>
      </c>
      <c r="E195" s="418" t="s">
        <v>92</v>
      </c>
      <c r="F195" s="418">
        <v>8474000</v>
      </c>
      <c r="G195" s="418">
        <v>12170666.6666667</v>
      </c>
      <c r="H195" s="418">
        <v>3</v>
      </c>
      <c r="I195" s="418"/>
      <c r="K195" s="332"/>
    </row>
    <row r="196" spans="2:11" x14ac:dyDescent="0.25">
      <c r="B196" s="418">
        <v>4</v>
      </c>
      <c r="C196" s="418" t="s">
        <v>11</v>
      </c>
      <c r="D196" s="418" t="s">
        <v>84</v>
      </c>
      <c r="E196" s="418" t="s">
        <v>93</v>
      </c>
      <c r="F196" s="418">
        <v>8439500</v>
      </c>
      <c r="G196" s="418">
        <v>11897500</v>
      </c>
      <c r="H196" s="418">
        <v>4</v>
      </c>
      <c r="I196" s="418"/>
      <c r="K196" s="332"/>
    </row>
    <row r="197" spans="2:11" x14ac:dyDescent="0.25">
      <c r="B197" s="418">
        <v>4</v>
      </c>
      <c r="C197" s="418" t="s">
        <v>11</v>
      </c>
      <c r="D197" s="418" t="s">
        <v>84</v>
      </c>
      <c r="E197" s="418" t="s">
        <v>102</v>
      </c>
      <c r="F197" s="418">
        <v>8326500</v>
      </c>
      <c r="G197" s="418">
        <v>8631000</v>
      </c>
      <c r="H197" s="418">
        <v>2</v>
      </c>
      <c r="I197" s="418"/>
      <c r="K197" s="332"/>
    </row>
    <row r="198" spans="2:11" x14ac:dyDescent="0.25">
      <c r="B198" s="418">
        <v>4</v>
      </c>
      <c r="C198" s="418" t="s">
        <v>11</v>
      </c>
      <c r="D198" s="418" t="s">
        <v>84</v>
      </c>
      <c r="E198" s="418" t="s">
        <v>336</v>
      </c>
      <c r="F198" s="418">
        <v>8480000</v>
      </c>
      <c r="G198" s="418">
        <v>8805000</v>
      </c>
      <c r="H198" s="418">
        <v>2</v>
      </c>
      <c r="I198" s="418"/>
      <c r="K198" s="332"/>
    </row>
    <row r="199" spans="2:11" x14ac:dyDescent="0.25">
      <c r="B199" s="418">
        <v>4</v>
      </c>
      <c r="C199" s="418" t="s">
        <v>11</v>
      </c>
      <c r="D199" s="418" t="s">
        <v>84</v>
      </c>
      <c r="E199" s="418" t="s">
        <v>308</v>
      </c>
      <c r="F199" s="418">
        <v>9540000</v>
      </c>
      <c r="G199" s="418">
        <v>9740000</v>
      </c>
      <c r="H199" s="418">
        <v>4</v>
      </c>
      <c r="I199" s="418"/>
      <c r="K199" s="332"/>
    </row>
    <row r="200" spans="2:11" x14ac:dyDescent="0.25">
      <c r="B200" s="418">
        <v>4</v>
      </c>
      <c r="C200" s="418" t="s">
        <v>11</v>
      </c>
      <c r="D200" s="418" t="s">
        <v>84</v>
      </c>
      <c r="E200" s="418" t="s">
        <v>438</v>
      </c>
      <c r="F200" s="418">
        <v>8466000</v>
      </c>
      <c r="G200" s="418">
        <v>8716333.3333333302</v>
      </c>
      <c r="H200" s="418">
        <v>3</v>
      </c>
      <c r="I200" s="418"/>
      <c r="K200" s="332"/>
    </row>
    <row r="201" spans="2:11" x14ac:dyDescent="0.25">
      <c r="B201" s="418">
        <v>4</v>
      </c>
      <c r="C201" s="418" t="s">
        <v>11</v>
      </c>
      <c r="D201" s="418" t="s">
        <v>84</v>
      </c>
      <c r="E201" s="418" t="s">
        <v>94</v>
      </c>
      <c r="F201" s="418">
        <v>9885333.3333333302</v>
      </c>
      <c r="G201" s="418">
        <v>10060000</v>
      </c>
      <c r="H201" s="418">
        <v>3</v>
      </c>
      <c r="I201" s="418"/>
      <c r="K201" s="332"/>
    </row>
    <row r="202" spans="2:11" x14ac:dyDescent="0.25">
      <c r="B202" s="418">
        <v>4</v>
      </c>
      <c r="C202" s="418" t="s">
        <v>11</v>
      </c>
      <c r="D202" s="418" t="s">
        <v>76</v>
      </c>
      <c r="E202" s="418" t="s">
        <v>76</v>
      </c>
      <c r="F202" s="418">
        <v>8470000</v>
      </c>
      <c r="G202" s="418">
        <v>8666666.6666666698</v>
      </c>
      <c r="H202" s="418">
        <v>3</v>
      </c>
      <c r="I202" s="418"/>
      <c r="K202" s="332"/>
    </row>
    <row r="203" spans="2:11" x14ac:dyDescent="0.25">
      <c r="B203" s="418">
        <v>4</v>
      </c>
      <c r="C203" s="418" t="s">
        <v>11</v>
      </c>
      <c r="D203" s="418" t="s">
        <v>76</v>
      </c>
      <c r="E203" s="418" t="s">
        <v>105</v>
      </c>
      <c r="F203" s="418">
        <v>8457714.2857142892</v>
      </c>
      <c r="G203" s="418">
        <v>8653714.2857142892</v>
      </c>
      <c r="H203" s="418">
        <v>7</v>
      </c>
      <c r="I203" s="418"/>
      <c r="K203" s="332"/>
    </row>
    <row r="204" spans="2:11" x14ac:dyDescent="0.25">
      <c r="B204" s="418">
        <v>4</v>
      </c>
      <c r="C204" s="418" t="s">
        <v>11</v>
      </c>
      <c r="D204" s="418" t="s">
        <v>76</v>
      </c>
      <c r="E204" s="418" t="s">
        <v>383</v>
      </c>
      <c r="F204" s="418">
        <v>8480000</v>
      </c>
      <c r="G204" s="418">
        <v>8665000</v>
      </c>
      <c r="H204" s="418">
        <v>4</v>
      </c>
      <c r="I204" s="418"/>
      <c r="K204" s="332"/>
    </row>
    <row r="205" spans="2:11" x14ac:dyDescent="0.25">
      <c r="B205" s="418">
        <v>4</v>
      </c>
      <c r="C205" s="418" t="s">
        <v>11</v>
      </c>
      <c r="D205" s="418" t="s">
        <v>76</v>
      </c>
      <c r="E205" s="418" t="s">
        <v>326</v>
      </c>
      <c r="F205" s="418">
        <v>8480000</v>
      </c>
      <c r="G205" s="418">
        <v>8660000</v>
      </c>
      <c r="H205" s="418">
        <v>4</v>
      </c>
      <c r="I205" s="418"/>
      <c r="K205" s="332"/>
    </row>
    <row r="206" spans="2:11" x14ac:dyDescent="0.25">
      <c r="B206" s="418">
        <v>4</v>
      </c>
      <c r="C206" s="418" t="s">
        <v>11</v>
      </c>
      <c r="D206" s="418" t="s">
        <v>76</v>
      </c>
      <c r="E206" s="418" t="s">
        <v>450</v>
      </c>
      <c r="F206" s="418">
        <v>8480000</v>
      </c>
      <c r="G206" s="418">
        <v>8660000</v>
      </c>
      <c r="H206" s="418">
        <v>2</v>
      </c>
      <c r="I206" s="418"/>
      <c r="K206" s="332"/>
    </row>
    <row r="207" spans="2:11" x14ac:dyDescent="0.25">
      <c r="B207" s="418">
        <v>4</v>
      </c>
      <c r="C207" s="418" t="s">
        <v>11</v>
      </c>
      <c r="D207" s="418" t="s">
        <v>311</v>
      </c>
      <c r="E207" s="418" t="s">
        <v>311</v>
      </c>
      <c r="F207" s="418">
        <v>8242250</v>
      </c>
      <c r="G207" s="418">
        <v>8685250</v>
      </c>
      <c r="H207" s="418">
        <v>4</v>
      </c>
      <c r="I207" s="418"/>
      <c r="K207" s="332"/>
    </row>
    <row r="208" spans="2:11" x14ac:dyDescent="0.25">
      <c r="B208" s="418">
        <v>4</v>
      </c>
      <c r="C208" s="418" t="s">
        <v>11</v>
      </c>
      <c r="D208" s="418" t="s">
        <v>311</v>
      </c>
      <c r="E208" s="418" t="s">
        <v>465</v>
      </c>
      <c r="F208" s="418">
        <v>8480000</v>
      </c>
      <c r="G208" s="418">
        <v>8660000</v>
      </c>
      <c r="H208" s="418">
        <v>2</v>
      </c>
      <c r="I208" s="418"/>
      <c r="K208" s="332"/>
    </row>
    <row r="209" spans="2:11" x14ac:dyDescent="0.25">
      <c r="B209" s="418">
        <v>4</v>
      </c>
      <c r="C209" s="418" t="s">
        <v>11</v>
      </c>
      <c r="D209" s="418" t="s">
        <v>311</v>
      </c>
      <c r="E209" s="418" t="s">
        <v>439</v>
      </c>
      <c r="F209" s="418">
        <v>8480000</v>
      </c>
      <c r="G209" s="418">
        <v>8630000</v>
      </c>
      <c r="H209" s="418">
        <v>1</v>
      </c>
      <c r="I209" s="418"/>
      <c r="K209" s="332"/>
    </row>
    <row r="210" spans="2:11" x14ac:dyDescent="0.25">
      <c r="B210" s="418">
        <v>4</v>
      </c>
      <c r="C210" s="418" t="s">
        <v>11</v>
      </c>
      <c r="D210" s="418" t="s">
        <v>89</v>
      </c>
      <c r="E210" s="418" t="s">
        <v>73</v>
      </c>
      <c r="F210" s="418">
        <v>8480000</v>
      </c>
      <c r="G210" s="418">
        <v>8980000</v>
      </c>
      <c r="H210" s="418">
        <v>1</v>
      </c>
      <c r="I210" s="418"/>
      <c r="K210" s="332"/>
    </row>
    <row r="211" spans="2:11" x14ac:dyDescent="0.25">
      <c r="B211" s="418">
        <v>4</v>
      </c>
      <c r="C211" s="418" t="s">
        <v>11</v>
      </c>
      <c r="D211" s="418" t="s">
        <v>89</v>
      </c>
      <c r="E211" s="418" t="s">
        <v>476</v>
      </c>
      <c r="F211" s="418">
        <v>8438000</v>
      </c>
      <c r="G211" s="418">
        <v>8630000</v>
      </c>
      <c r="H211" s="418">
        <v>1</v>
      </c>
      <c r="I211" s="418"/>
      <c r="K211" s="332"/>
    </row>
    <row r="212" spans="2:11" x14ac:dyDescent="0.25">
      <c r="B212" s="418">
        <v>4</v>
      </c>
      <c r="C212" s="418" t="s">
        <v>11</v>
      </c>
      <c r="D212" s="418" t="s">
        <v>89</v>
      </c>
      <c r="E212" s="418" t="s">
        <v>513</v>
      </c>
      <c r="F212" s="418">
        <v>8480000</v>
      </c>
      <c r="G212" s="418">
        <v>8730000</v>
      </c>
      <c r="H212" s="418">
        <v>1</v>
      </c>
      <c r="I212" s="418"/>
      <c r="K212" s="332"/>
    </row>
    <row r="213" spans="2:11" x14ac:dyDescent="0.25">
      <c r="B213" s="418">
        <v>4</v>
      </c>
      <c r="C213" s="418" t="s">
        <v>11</v>
      </c>
      <c r="D213" s="418" t="s">
        <v>107</v>
      </c>
      <c r="E213" s="418" t="s">
        <v>419</v>
      </c>
      <c r="F213" s="418">
        <v>8480000</v>
      </c>
      <c r="G213" s="418">
        <v>8630000</v>
      </c>
      <c r="H213" s="418">
        <v>1</v>
      </c>
      <c r="I213" s="418"/>
      <c r="K213" s="332"/>
    </row>
    <row r="214" spans="2:11" x14ac:dyDescent="0.25">
      <c r="B214" s="418">
        <v>4</v>
      </c>
      <c r="C214" s="418" t="s">
        <v>12</v>
      </c>
      <c r="D214" s="418" t="s">
        <v>12</v>
      </c>
      <c r="E214" s="418" t="s">
        <v>463</v>
      </c>
      <c r="F214" s="418">
        <v>7786000</v>
      </c>
      <c r="G214" s="418">
        <v>45786000</v>
      </c>
      <c r="H214" s="418">
        <v>1</v>
      </c>
      <c r="I214" s="418"/>
      <c r="K214" s="332"/>
    </row>
    <row r="215" spans="2:11" x14ac:dyDescent="0.25">
      <c r="B215" s="418">
        <v>4</v>
      </c>
      <c r="C215" s="418" t="s">
        <v>12</v>
      </c>
      <c r="D215" s="418" t="s">
        <v>12</v>
      </c>
      <c r="E215" s="418" t="s">
        <v>267</v>
      </c>
      <c r="F215" s="418">
        <v>8021333.3333333302</v>
      </c>
      <c r="G215" s="418">
        <v>28528666.666666701</v>
      </c>
      <c r="H215" s="418">
        <v>3</v>
      </c>
      <c r="I215" s="418"/>
      <c r="K215" s="332"/>
    </row>
    <row r="216" spans="2:11" x14ac:dyDescent="0.25">
      <c r="B216" s="418">
        <v>4</v>
      </c>
      <c r="C216" s="418" t="s">
        <v>12</v>
      </c>
      <c r="D216" s="418" t="s">
        <v>12</v>
      </c>
      <c r="E216" s="418" t="s">
        <v>468</v>
      </c>
      <c r="F216" s="418">
        <v>8372000</v>
      </c>
      <c r="G216" s="418">
        <v>21200000</v>
      </c>
      <c r="H216" s="418">
        <v>1</v>
      </c>
      <c r="I216" s="418"/>
      <c r="K216" s="332"/>
    </row>
    <row r="217" spans="2:11" x14ac:dyDescent="0.25">
      <c r="B217" s="418">
        <v>4</v>
      </c>
      <c r="C217" s="418" t="s">
        <v>12</v>
      </c>
      <c r="D217" s="418" t="s">
        <v>266</v>
      </c>
      <c r="E217" s="418" t="s">
        <v>266</v>
      </c>
      <c r="F217" s="418">
        <v>7403000</v>
      </c>
      <c r="G217" s="418">
        <v>29150000</v>
      </c>
      <c r="H217" s="418">
        <v>1</v>
      </c>
      <c r="I217" s="418"/>
      <c r="K217" s="332"/>
    </row>
    <row r="218" spans="2:11" x14ac:dyDescent="0.25">
      <c r="B218" s="418">
        <v>4</v>
      </c>
      <c r="C218" s="418" t="s">
        <v>12</v>
      </c>
      <c r="D218" s="418" t="s">
        <v>266</v>
      </c>
      <c r="E218" s="418" t="s">
        <v>456</v>
      </c>
      <c r="F218" s="418">
        <v>7633000</v>
      </c>
      <c r="G218" s="418">
        <v>36633000</v>
      </c>
      <c r="H218" s="418">
        <v>1</v>
      </c>
      <c r="I218" s="418"/>
      <c r="K218" s="332"/>
    </row>
    <row r="219" spans="2:11" x14ac:dyDescent="0.25">
      <c r="B219" s="418">
        <v>4</v>
      </c>
      <c r="C219" s="418" t="s">
        <v>12</v>
      </c>
      <c r="D219" s="418" t="s">
        <v>266</v>
      </c>
      <c r="E219" s="418" t="s">
        <v>514</v>
      </c>
      <c r="F219" s="418">
        <v>7030500</v>
      </c>
      <c r="G219" s="418">
        <v>25404776.579999998</v>
      </c>
      <c r="H219" s="418">
        <v>2</v>
      </c>
      <c r="I219" s="418"/>
      <c r="K219" s="332"/>
    </row>
    <row r="220" spans="2:11" x14ac:dyDescent="0.25">
      <c r="B220" s="418">
        <v>4</v>
      </c>
      <c r="C220" s="418" t="s">
        <v>12</v>
      </c>
      <c r="D220" s="418" t="s">
        <v>322</v>
      </c>
      <c r="E220" s="418" t="s">
        <v>386</v>
      </c>
      <c r="F220" s="418">
        <v>8444000</v>
      </c>
      <c r="G220" s="418">
        <v>19630000</v>
      </c>
      <c r="H220" s="418">
        <v>1</v>
      </c>
      <c r="I220" s="418"/>
      <c r="K220" s="332"/>
    </row>
    <row r="221" spans="2:11" x14ac:dyDescent="0.25">
      <c r="B221" s="418">
        <v>4</v>
      </c>
      <c r="C221" s="418" t="s">
        <v>12</v>
      </c>
      <c r="D221" s="418" t="s">
        <v>322</v>
      </c>
      <c r="E221" s="418" t="s">
        <v>515</v>
      </c>
      <c r="F221" s="418">
        <v>8480000</v>
      </c>
      <c r="G221" s="418">
        <v>8630000</v>
      </c>
      <c r="H221" s="418">
        <v>3</v>
      </c>
      <c r="I221" s="418"/>
      <c r="K221" s="332"/>
    </row>
    <row r="222" spans="2:11" x14ac:dyDescent="0.25">
      <c r="B222" s="418">
        <v>4</v>
      </c>
      <c r="C222" s="418" t="s">
        <v>12</v>
      </c>
      <c r="D222" s="418" t="s">
        <v>77</v>
      </c>
      <c r="E222" s="418" t="s">
        <v>77</v>
      </c>
      <c r="F222" s="418">
        <v>8423000</v>
      </c>
      <c r="G222" s="418">
        <v>8573000</v>
      </c>
      <c r="H222" s="418">
        <v>2</v>
      </c>
      <c r="I222" s="418"/>
      <c r="K222" s="332"/>
    </row>
    <row r="223" spans="2:11" x14ac:dyDescent="0.25">
      <c r="B223" s="418">
        <v>4</v>
      </c>
      <c r="C223" s="418" t="s">
        <v>12</v>
      </c>
      <c r="D223" s="418" t="s">
        <v>77</v>
      </c>
      <c r="E223" s="418" t="s">
        <v>434</v>
      </c>
      <c r="F223" s="418">
        <v>8171000</v>
      </c>
      <c r="G223" s="418">
        <v>20490000</v>
      </c>
      <c r="H223" s="418">
        <v>2</v>
      </c>
      <c r="I223" s="418"/>
      <c r="K223" s="332"/>
    </row>
    <row r="224" spans="2:11" x14ac:dyDescent="0.25">
      <c r="B224" s="418">
        <v>4</v>
      </c>
      <c r="C224" s="418" t="s">
        <v>12</v>
      </c>
      <c r="D224" s="418" t="s">
        <v>77</v>
      </c>
      <c r="E224" s="418" t="s">
        <v>436</v>
      </c>
      <c r="F224" s="418">
        <v>7939000</v>
      </c>
      <c r="G224" s="418">
        <v>38812458.369999997</v>
      </c>
      <c r="H224" s="418">
        <v>1</v>
      </c>
      <c r="I224" s="418"/>
      <c r="K224" s="332"/>
    </row>
    <row r="225" spans="2:11" x14ac:dyDescent="0.25">
      <c r="B225" s="418">
        <v>4</v>
      </c>
      <c r="C225" s="418" t="s">
        <v>12</v>
      </c>
      <c r="D225" s="418" t="s">
        <v>77</v>
      </c>
      <c r="E225" s="418" t="s">
        <v>415</v>
      </c>
      <c r="F225" s="418">
        <v>8468000</v>
      </c>
      <c r="G225" s="418">
        <v>18980000</v>
      </c>
      <c r="H225" s="418">
        <v>1</v>
      </c>
      <c r="I225" s="418"/>
      <c r="K225" s="332"/>
    </row>
    <row r="226" spans="2:11" x14ac:dyDescent="0.25">
      <c r="B226" s="418">
        <v>4</v>
      </c>
      <c r="C226" s="418" t="s">
        <v>12</v>
      </c>
      <c r="D226" s="418" t="s">
        <v>328</v>
      </c>
      <c r="E226" s="418" t="s">
        <v>330</v>
      </c>
      <c r="F226" s="418">
        <v>6714000</v>
      </c>
      <c r="G226" s="418">
        <v>21500000</v>
      </c>
      <c r="H226" s="418">
        <v>1</v>
      </c>
      <c r="I226" s="418"/>
      <c r="K226" s="332"/>
    </row>
    <row r="227" spans="2:11" x14ac:dyDescent="0.25">
      <c r="B227" s="418">
        <v>4</v>
      </c>
      <c r="C227" s="418" t="s">
        <v>12</v>
      </c>
      <c r="D227" s="418" t="s">
        <v>316</v>
      </c>
      <c r="E227" s="418" t="s">
        <v>73</v>
      </c>
      <c r="F227" s="418">
        <v>5587666.6666666698</v>
      </c>
      <c r="G227" s="418">
        <v>18631274.3866667</v>
      </c>
      <c r="H227" s="418">
        <v>3</v>
      </c>
      <c r="I227" s="418"/>
      <c r="K227" s="332"/>
    </row>
    <row r="228" spans="2:11" x14ac:dyDescent="0.25">
      <c r="B228" s="418">
        <v>4</v>
      </c>
      <c r="C228" s="418" t="s">
        <v>13</v>
      </c>
      <c r="D228" s="418" t="s">
        <v>337</v>
      </c>
      <c r="E228" s="418" t="s">
        <v>337</v>
      </c>
      <c r="F228" s="418">
        <v>10579000</v>
      </c>
      <c r="G228" s="418">
        <v>10840000</v>
      </c>
      <c r="H228" s="418">
        <v>2</v>
      </c>
      <c r="I228" s="418"/>
      <c r="K228" s="332"/>
    </row>
    <row r="229" spans="2:11" x14ac:dyDescent="0.25">
      <c r="B229" s="418">
        <v>4</v>
      </c>
      <c r="C229" s="418" t="s">
        <v>13</v>
      </c>
      <c r="D229" s="418" t="s">
        <v>337</v>
      </c>
      <c r="E229" s="418" t="s">
        <v>372</v>
      </c>
      <c r="F229" s="418">
        <v>8053000</v>
      </c>
      <c r="G229" s="418">
        <v>8680000</v>
      </c>
      <c r="H229" s="418">
        <v>1</v>
      </c>
      <c r="I229" s="418"/>
      <c r="K229" s="332"/>
    </row>
    <row r="230" spans="2:11" x14ac:dyDescent="0.25">
      <c r="B230" s="418">
        <v>4</v>
      </c>
      <c r="C230" s="418" t="s">
        <v>13</v>
      </c>
      <c r="D230" s="418" t="s">
        <v>98</v>
      </c>
      <c r="E230" s="418" t="s">
        <v>341</v>
      </c>
      <c r="F230" s="418">
        <v>10567000</v>
      </c>
      <c r="G230" s="418">
        <v>10775000</v>
      </c>
      <c r="H230" s="418">
        <v>2</v>
      </c>
      <c r="I230" s="418"/>
      <c r="K230" s="332"/>
    </row>
    <row r="231" spans="2:11" x14ac:dyDescent="0.25">
      <c r="B231" s="418">
        <v>4</v>
      </c>
      <c r="C231" s="418" t="s">
        <v>13</v>
      </c>
      <c r="D231" s="418" t="s">
        <v>98</v>
      </c>
      <c r="E231" s="418" t="s">
        <v>387</v>
      </c>
      <c r="F231" s="418">
        <v>8480000</v>
      </c>
      <c r="G231" s="418">
        <v>8646666.6666666698</v>
      </c>
      <c r="H231" s="418">
        <v>3</v>
      </c>
      <c r="I231" s="418"/>
      <c r="K231" s="332"/>
    </row>
    <row r="232" spans="2:11" x14ac:dyDescent="0.25">
      <c r="B232" s="418">
        <v>4</v>
      </c>
      <c r="C232" s="418" t="s">
        <v>13</v>
      </c>
      <c r="D232" s="418" t="s">
        <v>98</v>
      </c>
      <c r="E232" s="418" t="s">
        <v>317</v>
      </c>
      <c r="F232" s="418">
        <v>9441083.3333333302</v>
      </c>
      <c r="G232" s="418">
        <v>9645833.3333333302</v>
      </c>
      <c r="H232" s="418">
        <v>12</v>
      </c>
      <c r="I232" s="418"/>
      <c r="K232" s="332"/>
    </row>
    <row r="233" spans="2:11" x14ac:dyDescent="0.25">
      <c r="B233" s="418">
        <v>4</v>
      </c>
      <c r="C233" s="418" t="s">
        <v>63</v>
      </c>
      <c r="D233" s="418" t="s">
        <v>309</v>
      </c>
      <c r="E233" s="418" t="s">
        <v>309</v>
      </c>
      <c r="F233" s="418">
        <v>8456000</v>
      </c>
      <c r="G233" s="418">
        <v>18706000</v>
      </c>
      <c r="H233" s="418">
        <v>1</v>
      </c>
      <c r="I233" s="418"/>
      <c r="K233" s="332"/>
    </row>
    <row r="234" spans="2:11" x14ac:dyDescent="0.25">
      <c r="B234" s="418">
        <v>4</v>
      </c>
      <c r="C234" s="418" t="s">
        <v>63</v>
      </c>
      <c r="D234" s="418" t="s">
        <v>78</v>
      </c>
      <c r="E234" s="418" t="s">
        <v>78</v>
      </c>
      <c r="F234" s="418">
        <v>8468000</v>
      </c>
      <c r="G234" s="418">
        <v>14214499.630000001</v>
      </c>
      <c r="H234" s="418">
        <v>2</v>
      </c>
      <c r="I234" s="418"/>
      <c r="K234" s="332"/>
    </row>
    <row r="235" spans="2:11" x14ac:dyDescent="0.25">
      <c r="B235" s="418">
        <v>4</v>
      </c>
      <c r="C235" s="418" t="s">
        <v>63</v>
      </c>
      <c r="D235" s="418" t="s">
        <v>90</v>
      </c>
      <c r="E235" s="418" t="s">
        <v>90</v>
      </c>
      <c r="F235" s="418">
        <v>7796500</v>
      </c>
      <c r="G235" s="418">
        <v>13496500</v>
      </c>
      <c r="H235" s="418">
        <v>2</v>
      </c>
      <c r="I235" s="418"/>
      <c r="K235" s="332"/>
    </row>
    <row r="236" spans="2:11" x14ac:dyDescent="0.25">
      <c r="B236" s="418">
        <v>4</v>
      </c>
      <c r="C236" s="418" t="s">
        <v>63</v>
      </c>
      <c r="D236" s="418" t="s">
        <v>90</v>
      </c>
      <c r="E236" s="418" t="s">
        <v>516</v>
      </c>
      <c r="F236" s="418">
        <v>8456000</v>
      </c>
      <c r="G236" s="418">
        <v>8660000</v>
      </c>
      <c r="H236" s="418">
        <v>1</v>
      </c>
      <c r="I236" s="418"/>
      <c r="K236" s="332"/>
    </row>
    <row r="237" spans="2:11" x14ac:dyDescent="0.25">
      <c r="B237" s="418">
        <v>4</v>
      </c>
      <c r="C237" s="418" t="s">
        <v>63</v>
      </c>
      <c r="D237" s="418" t="s">
        <v>214</v>
      </c>
      <c r="E237" s="418" t="s">
        <v>214</v>
      </c>
      <c r="F237" s="418">
        <v>8366000</v>
      </c>
      <c r="G237" s="418">
        <v>23866189.539999999</v>
      </c>
      <c r="H237" s="418">
        <v>1</v>
      </c>
      <c r="I237" s="418"/>
      <c r="K237" s="332"/>
    </row>
    <row r="238" spans="2:11" x14ac:dyDescent="0.25">
      <c r="B238" s="418">
        <v>4</v>
      </c>
      <c r="C238" s="418" t="s">
        <v>63</v>
      </c>
      <c r="D238" s="418" t="s">
        <v>103</v>
      </c>
      <c r="E238" s="418" t="s">
        <v>103</v>
      </c>
      <c r="F238" s="418">
        <v>8480000</v>
      </c>
      <c r="G238" s="418">
        <v>8660000</v>
      </c>
      <c r="H238" s="418">
        <v>1</v>
      </c>
      <c r="I238" s="418"/>
      <c r="K238" s="332"/>
    </row>
    <row r="239" spans="2:11" x14ac:dyDescent="0.25">
      <c r="B239" s="418">
        <v>4</v>
      </c>
      <c r="C239" s="418" t="s">
        <v>63</v>
      </c>
      <c r="D239" s="418" t="s">
        <v>334</v>
      </c>
      <c r="E239" s="418" t="s">
        <v>335</v>
      </c>
      <c r="F239" s="418">
        <v>8480000</v>
      </c>
      <c r="G239" s="418">
        <v>8660000</v>
      </c>
      <c r="H239" s="418">
        <v>3</v>
      </c>
      <c r="I239" s="418"/>
      <c r="K239" s="332"/>
    </row>
    <row r="240" spans="2:11" x14ac:dyDescent="0.25">
      <c r="B240" s="418">
        <v>4</v>
      </c>
      <c r="C240" s="418" t="s">
        <v>64</v>
      </c>
      <c r="D240" s="418" t="s">
        <v>362</v>
      </c>
      <c r="E240" s="418" t="s">
        <v>517</v>
      </c>
      <c r="F240" s="418">
        <v>4240000</v>
      </c>
      <c r="G240" s="418">
        <v>8705000</v>
      </c>
      <c r="H240" s="418">
        <v>2</v>
      </c>
      <c r="I240" s="418"/>
      <c r="K240" s="332"/>
    </row>
    <row r="241" spans="2:11" x14ac:dyDescent="0.25">
      <c r="B241" s="418">
        <v>4</v>
      </c>
      <c r="C241" s="418" t="s">
        <v>64</v>
      </c>
      <c r="D241" s="418" t="s">
        <v>65</v>
      </c>
      <c r="E241" s="418" t="s">
        <v>364</v>
      </c>
      <c r="F241" s="418">
        <v>8053000</v>
      </c>
      <c r="G241" s="418">
        <v>8780000</v>
      </c>
      <c r="H241" s="418">
        <v>1</v>
      </c>
      <c r="I241" s="418"/>
      <c r="K241" s="332"/>
    </row>
    <row r="242" spans="2:11" x14ac:dyDescent="0.25">
      <c r="B242" s="418">
        <v>4</v>
      </c>
      <c r="C242" s="418" t="s">
        <v>64</v>
      </c>
      <c r="D242" s="418" t="s">
        <v>65</v>
      </c>
      <c r="E242" s="418" t="s">
        <v>452</v>
      </c>
      <c r="F242" s="418">
        <v>8480000</v>
      </c>
      <c r="G242" s="418">
        <v>8630000</v>
      </c>
      <c r="H242" s="418">
        <v>1</v>
      </c>
      <c r="I242" s="418"/>
      <c r="K242" s="332"/>
    </row>
    <row r="243" spans="2:11" x14ac:dyDescent="0.25">
      <c r="B243" s="418">
        <v>4</v>
      </c>
      <c r="C243" s="418" t="s">
        <v>64</v>
      </c>
      <c r="D243" s="418" t="s">
        <v>87</v>
      </c>
      <c r="E243" s="418" t="s">
        <v>87</v>
      </c>
      <c r="F243" s="418">
        <v>8450000</v>
      </c>
      <c r="G243" s="418">
        <v>8780000</v>
      </c>
      <c r="H243" s="418">
        <v>1</v>
      </c>
      <c r="I243" s="418"/>
      <c r="K243" s="332"/>
    </row>
    <row r="244" spans="2:11" x14ac:dyDescent="0.25">
      <c r="B244" s="418">
        <v>4</v>
      </c>
      <c r="C244" s="418" t="s">
        <v>64</v>
      </c>
      <c r="D244" s="418" t="s">
        <v>87</v>
      </c>
      <c r="E244" s="418" t="s">
        <v>342</v>
      </c>
      <c r="F244" s="418">
        <v>8480000</v>
      </c>
      <c r="G244" s="418">
        <v>8780000</v>
      </c>
      <c r="H244" s="418">
        <v>1</v>
      </c>
      <c r="I244" s="418"/>
      <c r="K244" s="332"/>
    </row>
    <row r="245" spans="2:11" x14ac:dyDescent="0.25">
      <c r="B245" s="418">
        <v>4</v>
      </c>
      <c r="C245" s="418" t="s">
        <v>64</v>
      </c>
      <c r="D245" s="418" t="s">
        <v>79</v>
      </c>
      <c r="E245" s="418" t="s">
        <v>312</v>
      </c>
      <c r="F245" s="418">
        <v>8480000</v>
      </c>
      <c r="G245" s="418">
        <v>8630000</v>
      </c>
      <c r="H245" s="418">
        <v>1</v>
      </c>
      <c r="I245" s="418"/>
      <c r="K245" s="332"/>
    </row>
    <row r="246" spans="2:11" x14ac:dyDescent="0.25">
      <c r="B246" s="418">
        <v>4</v>
      </c>
      <c r="C246" s="418" t="s">
        <v>64</v>
      </c>
      <c r="D246" s="418" t="s">
        <v>79</v>
      </c>
      <c r="E246" s="418" t="s">
        <v>88</v>
      </c>
      <c r="F246" s="418">
        <v>8480000</v>
      </c>
      <c r="G246" s="418">
        <v>8630000</v>
      </c>
      <c r="H246" s="418">
        <v>1</v>
      </c>
      <c r="I246" s="418"/>
      <c r="K246" s="332"/>
    </row>
    <row r="247" spans="2:11" x14ac:dyDescent="0.25">
      <c r="B247" s="418">
        <v>4</v>
      </c>
      <c r="C247" s="418" t="s">
        <v>64</v>
      </c>
      <c r="D247" s="418" t="s">
        <v>79</v>
      </c>
      <c r="E247" s="418" t="s">
        <v>416</v>
      </c>
      <c r="F247" s="418">
        <v>8480000</v>
      </c>
      <c r="G247" s="418">
        <v>8630000</v>
      </c>
      <c r="H247" s="418">
        <v>1</v>
      </c>
      <c r="I247" s="418"/>
      <c r="K247" s="332"/>
    </row>
    <row r="248" spans="2:11" x14ac:dyDescent="0.25">
      <c r="B248" s="418">
        <v>4</v>
      </c>
      <c r="C248" s="418" t="s">
        <v>64</v>
      </c>
      <c r="D248" s="418" t="s">
        <v>329</v>
      </c>
      <c r="E248" s="418" t="s">
        <v>329</v>
      </c>
      <c r="F248" s="418">
        <v>8432000</v>
      </c>
      <c r="G248" s="418">
        <v>8630000</v>
      </c>
      <c r="H248" s="418">
        <v>1</v>
      </c>
      <c r="I248" s="418"/>
      <c r="K248" s="332"/>
    </row>
    <row r="249" spans="2:11" x14ac:dyDescent="0.25">
      <c r="B249" s="418">
        <v>4</v>
      </c>
      <c r="C249" s="418" t="s">
        <v>64</v>
      </c>
      <c r="D249" s="418" t="s">
        <v>66</v>
      </c>
      <c r="E249" s="418" t="s">
        <v>319</v>
      </c>
      <c r="F249" s="418">
        <v>8450000</v>
      </c>
      <c r="G249" s="418">
        <v>8705000</v>
      </c>
      <c r="H249" s="418">
        <v>2</v>
      </c>
      <c r="I249" s="418"/>
      <c r="K249" s="332"/>
    </row>
    <row r="250" spans="2:11" x14ac:dyDescent="0.25">
      <c r="B250" s="418">
        <v>4</v>
      </c>
      <c r="C250" s="418" t="s">
        <v>64</v>
      </c>
      <c r="D250" s="418" t="s">
        <v>66</v>
      </c>
      <c r="E250" s="418" t="s">
        <v>426</v>
      </c>
      <c r="F250" s="418">
        <v>8468000</v>
      </c>
      <c r="G250" s="418">
        <v>8856642.0500000007</v>
      </c>
      <c r="H250" s="418">
        <v>1</v>
      </c>
      <c r="I250" s="418"/>
      <c r="K250" s="332"/>
    </row>
    <row r="251" spans="2:11" x14ac:dyDescent="0.25">
      <c r="B251" s="418">
        <v>4</v>
      </c>
      <c r="C251" s="418" t="s">
        <v>64</v>
      </c>
      <c r="D251" s="418" t="s">
        <v>66</v>
      </c>
      <c r="E251" s="418" t="s">
        <v>411</v>
      </c>
      <c r="F251" s="418">
        <v>8376000</v>
      </c>
      <c r="G251" s="418">
        <v>16026000</v>
      </c>
      <c r="H251" s="418">
        <v>3</v>
      </c>
      <c r="I251" s="418"/>
      <c r="K251" s="332"/>
    </row>
    <row r="252" spans="2:11" x14ac:dyDescent="0.25">
      <c r="B252" s="418">
        <v>4</v>
      </c>
      <c r="C252" s="418" t="s">
        <v>64</v>
      </c>
      <c r="D252" s="418" t="s">
        <v>66</v>
      </c>
      <c r="E252" s="418" t="s">
        <v>306</v>
      </c>
      <c r="F252" s="418">
        <v>8433000</v>
      </c>
      <c r="G252" s="418">
        <v>8674246.0720000006</v>
      </c>
      <c r="H252" s="418">
        <v>5</v>
      </c>
      <c r="I252" s="418"/>
      <c r="K252" s="332"/>
    </row>
    <row r="253" spans="2:11" x14ac:dyDescent="0.25">
      <c r="B253" s="418">
        <v>4</v>
      </c>
      <c r="C253" s="418" t="s">
        <v>97</v>
      </c>
      <c r="D253" s="418" t="s">
        <v>97</v>
      </c>
      <c r="E253" s="418" t="s">
        <v>97</v>
      </c>
      <c r="F253" s="418">
        <v>8372000</v>
      </c>
      <c r="G253" s="418">
        <v>8680000</v>
      </c>
      <c r="H253" s="418">
        <v>1</v>
      </c>
      <c r="I253" s="418"/>
      <c r="K253" s="332"/>
    </row>
    <row r="254" spans="2:11" x14ac:dyDescent="0.25">
      <c r="B254" s="418">
        <v>4</v>
      </c>
      <c r="C254" s="418" t="s">
        <v>97</v>
      </c>
      <c r="D254" s="418" t="s">
        <v>97</v>
      </c>
      <c r="E254" s="418" t="s">
        <v>368</v>
      </c>
      <c r="F254" s="418">
        <v>8456000</v>
      </c>
      <c r="G254" s="418">
        <v>8680000</v>
      </c>
      <c r="H254" s="418">
        <v>1</v>
      </c>
      <c r="I254" s="418"/>
      <c r="K254" s="332"/>
    </row>
    <row r="255" spans="2:11" x14ac:dyDescent="0.25">
      <c r="B255" s="418">
        <v>4</v>
      </c>
      <c r="C255" s="418" t="s">
        <v>97</v>
      </c>
      <c r="D255" s="418" t="s">
        <v>97</v>
      </c>
      <c r="E255" s="418" t="s">
        <v>370</v>
      </c>
      <c r="F255" s="418">
        <v>8480000</v>
      </c>
      <c r="G255" s="418">
        <v>8680000</v>
      </c>
      <c r="H255" s="418">
        <v>1</v>
      </c>
      <c r="I255" s="418"/>
      <c r="K255" s="332"/>
    </row>
    <row r="256" spans="2:11" x14ac:dyDescent="0.25">
      <c r="B256" s="418">
        <v>4</v>
      </c>
      <c r="C256" s="418" t="s">
        <v>97</v>
      </c>
      <c r="D256" s="418" t="s">
        <v>99</v>
      </c>
      <c r="E256" s="418" t="s">
        <v>106</v>
      </c>
      <c r="F256" s="418">
        <v>9308800</v>
      </c>
      <c r="G256" s="418">
        <v>11196800</v>
      </c>
      <c r="H256" s="418">
        <v>5</v>
      </c>
      <c r="I256" s="418"/>
      <c r="K256" s="332"/>
    </row>
    <row r="257" spans="2:11" x14ac:dyDescent="0.25">
      <c r="B257" s="418">
        <v>4</v>
      </c>
      <c r="C257" s="418" t="s">
        <v>97</v>
      </c>
      <c r="D257" s="418" t="s">
        <v>99</v>
      </c>
      <c r="E257" s="418" t="s">
        <v>322</v>
      </c>
      <c r="F257" s="418">
        <v>8423000</v>
      </c>
      <c r="G257" s="418">
        <v>8585000</v>
      </c>
      <c r="H257" s="418">
        <v>2</v>
      </c>
      <c r="I257" s="418"/>
      <c r="K257" s="332"/>
    </row>
    <row r="258" spans="2:11" x14ac:dyDescent="0.25">
      <c r="B258" s="418">
        <v>4</v>
      </c>
      <c r="C258" s="418" t="s">
        <v>97</v>
      </c>
      <c r="D258" s="418" t="s">
        <v>99</v>
      </c>
      <c r="E258" s="418" t="s">
        <v>67</v>
      </c>
      <c r="F258" s="418">
        <v>8307571.42857143</v>
      </c>
      <c r="G258" s="418">
        <v>11415857.142857101</v>
      </c>
      <c r="H258" s="418">
        <v>7</v>
      </c>
      <c r="I258" s="418"/>
      <c r="K258" s="332"/>
    </row>
    <row r="259" spans="2:11" x14ac:dyDescent="0.25">
      <c r="B259" s="418">
        <v>4</v>
      </c>
      <c r="C259" s="418" t="s">
        <v>97</v>
      </c>
      <c r="D259" s="418" t="s">
        <v>99</v>
      </c>
      <c r="E259" s="418" t="s">
        <v>81</v>
      </c>
      <c r="F259" s="418">
        <v>7928250</v>
      </c>
      <c r="G259" s="418">
        <v>9238750</v>
      </c>
      <c r="H259" s="418">
        <v>8</v>
      </c>
      <c r="I259" s="418"/>
      <c r="K259" s="332"/>
    </row>
    <row r="260" spans="2:11" x14ac:dyDescent="0.25">
      <c r="B260" s="418">
        <v>4</v>
      </c>
      <c r="C260" s="418" t="s">
        <v>97</v>
      </c>
      <c r="D260" s="418" t="s">
        <v>99</v>
      </c>
      <c r="E260" s="418" t="s">
        <v>68</v>
      </c>
      <c r="F260" s="418">
        <v>8412875</v>
      </c>
      <c r="G260" s="418">
        <v>11106000</v>
      </c>
      <c r="H260" s="418">
        <v>8</v>
      </c>
      <c r="I260" s="418"/>
      <c r="K260" s="332"/>
    </row>
    <row r="261" spans="2:11" x14ac:dyDescent="0.25">
      <c r="B261" s="418">
        <v>4</v>
      </c>
      <c r="C261" s="418" t="s">
        <v>97</v>
      </c>
      <c r="D261" s="418" t="s">
        <v>99</v>
      </c>
      <c r="E261" s="418" t="s">
        <v>473</v>
      </c>
      <c r="F261" s="418">
        <v>8456000</v>
      </c>
      <c r="G261" s="418">
        <v>8802850</v>
      </c>
      <c r="H261" s="418">
        <v>1</v>
      </c>
      <c r="I261" s="418"/>
      <c r="K261" s="332"/>
    </row>
    <row r="262" spans="2:11" x14ac:dyDescent="0.25">
      <c r="B262" s="418">
        <v>4</v>
      </c>
      <c r="C262" s="418" t="s">
        <v>97</v>
      </c>
      <c r="D262" s="418" t="s">
        <v>99</v>
      </c>
      <c r="E262" s="418" t="s">
        <v>325</v>
      </c>
      <c r="F262" s="418">
        <v>8480000</v>
      </c>
      <c r="G262" s="418">
        <v>8642500</v>
      </c>
      <c r="H262" s="418">
        <v>4</v>
      </c>
      <c r="I262" s="418"/>
      <c r="K262" s="332"/>
    </row>
    <row r="263" spans="2:11" x14ac:dyDescent="0.25">
      <c r="B263" s="418">
        <v>4</v>
      </c>
      <c r="C263" s="418" t="s">
        <v>97</v>
      </c>
      <c r="D263" s="418" t="s">
        <v>69</v>
      </c>
      <c r="E263" s="418" t="s">
        <v>69</v>
      </c>
      <c r="F263" s="418">
        <v>8452000</v>
      </c>
      <c r="G263" s="418">
        <v>16671666.6666667</v>
      </c>
      <c r="H263" s="418">
        <v>3</v>
      </c>
      <c r="I263" s="418"/>
      <c r="K263" s="332"/>
    </row>
    <row r="264" spans="2:11" x14ac:dyDescent="0.25">
      <c r="B264" s="418">
        <v>4</v>
      </c>
      <c r="C264" s="418" t="s">
        <v>97</v>
      </c>
      <c r="D264" s="418" t="s">
        <v>69</v>
      </c>
      <c r="E264" s="418" t="s">
        <v>443</v>
      </c>
      <c r="F264" s="418">
        <v>7998500</v>
      </c>
      <c r="G264" s="418">
        <v>8223996.4950000001</v>
      </c>
      <c r="H264" s="418">
        <v>2</v>
      </c>
      <c r="I264" s="418"/>
      <c r="K264" s="332"/>
    </row>
    <row r="265" spans="2:11" x14ac:dyDescent="0.25">
      <c r="B265" s="418">
        <v>4</v>
      </c>
      <c r="C265" s="418" t="s">
        <v>97</v>
      </c>
      <c r="D265" s="418" t="s">
        <v>69</v>
      </c>
      <c r="E265" s="418" t="s">
        <v>444</v>
      </c>
      <c r="F265" s="418">
        <v>10600000</v>
      </c>
      <c r="G265" s="418">
        <v>10800000</v>
      </c>
      <c r="H265" s="418">
        <v>2</v>
      </c>
      <c r="I265" s="418"/>
      <c r="K265" s="332"/>
    </row>
    <row r="266" spans="2:11" x14ac:dyDescent="0.25">
      <c r="B266" s="418">
        <v>4</v>
      </c>
      <c r="C266" s="418" t="s">
        <v>97</v>
      </c>
      <c r="D266" s="418" t="s">
        <v>69</v>
      </c>
      <c r="E266" s="418" t="s">
        <v>320</v>
      </c>
      <c r="F266" s="418">
        <v>8456000</v>
      </c>
      <c r="G266" s="418">
        <v>17018037.280000001</v>
      </c>
      <c r="H266" s="418">
        <v>1</v>
      </c>
      <c r="I266" s="418"/>
      <c r="K266" s="332"/>
    </row>
    <row r="267" spans="2:11" x14ac:dyDescent="0.25">
      <c r="B267" s="418">
        <v>4</v>
      </c>
      <c r="C267" s="418" t="s">
        <v>97</v>
      </c>
      <c r="D267" s="418" t="s">
        <v>69</v>
      </c>
      <c r="E267" s="418" t="s">
        <v>445</v>
      </c>
      <c r="F267" s="418">
        <v>7862750</v>
      </c>
      <c r="G267" s="418">
        <v>12835235.609999999</v>
      </c>
      <c r="H267" s="418">
        <v>4</v>
      </c>
      <c r="I267" s="418"/>
      <c r="K267" s="332"/>
    </row>
    <row r="268" spans="2:11" x14ac:dyDescent="0.25">
      <c r="B268" s="418">
        <v>4</v>
      </c>
      <c r="C268" s="418" t="s">
        <v>97</v>
      </c>
      <c r="D268" s="418" t="s">
        <v>300</v>
      </c>
      <c r="E268" s="418" t="s">
        <v>369</v>
      </c>
      <c r="F268" s="418">
        <v>8480000</v>
      </c>
      <c r="G268" s="418">
        <v>8680000</v>
      </c>
      <c r="H268" s="418">
        <v>1</v>
      </c>
      <c r="I268" s="418"/>
      <c r="K268" s="332"/>
    </row>
    <row r="269" spans="2:11" x14ac:dyDescent="0.25">
      <c r="B269" s="418">
        <v>4</v>
      </c>
      <c r="C269" s="418" t="s">
        <v>97</v>
      </c>
      <c r="D269" s="418" t="s">
        <v>300</v>
      </c>
      <c r="E269" s="418" t="s">
        <v>510</v>
      </c>
      <c r="F269" s="418">
        <v>8480000</v>
      </c>
      <c r="G269" s="418">
        <v>8748500</v>
      </c>
      <c r="H269" s="418">
        <v>2</v>
      </c>
      <c r="I269" s="418"/>
      <c r="K269" s="332"/>
    </row>
    <row r="270" spans="2:11" x14ac:dyDescent="0.25">
      <c r="B270" s="418">
        <v>4</v>
      </c>
      <c r="C270" s="418" t="s">
        <v>97</v>
      </c>
      <c r="D270" s="418" t="s">
        <v>305</v>
      </c>
      <c r="E270" s="418" t="s">
        <v>305</v>
      </c>
      <c r="F270" s="418">
        <v>8480000</v>
      </c>
      <c r="G270" s="418">
        <v>8680000</v>
      </c>
      <c r="H270" s="418">
        <v>1</v>
      </c>
      <c r="I270" s="418"/>
      <c r="K270" s="332"/>
    </row>
    <row r="271" spans="2:11" x14ac:dyDescent="0.25">
      <c r="B271" s="418">
        <v>4</v>
      </c>
      <c r="C271" s="418" t="s">
        <v>97</v>
      </c>
      <c r="D271" s="418" t="s">
        <v>305</v>
      </c>
      <c r="E271" s="418" t="s">
        <v>355</v>
      </c>
      <c r="F271" s="418">
        <v>7953750</v>
      </c>
      <c r="G271" s="418">
        <v>14084000.01</v>
      </c>
      <c r="H271" s="418">
        <v>4</v>
      </c>
      <c r="I271" s="418"/>
      <c r="K271" s="332"/>
    </row>
    <row r="272" spans="2:11" x14ac:dyDescent="0.25">
      <c r="B272" s="418">
        <v>4</v>
      </c>
      <c r="C272" s="418" t="s">
        <v>97</v>
      </c>
      <c r="D272" s="418" t="s">
        <v>305</v>
      </c>
      <c r="E272" s="418" t="s">
        <v>359</v>
      </c>
      <c r="F272" s="418">
        <v>8415000</v>
      </c>
      <c r="G272" s="418">
        <v>12671042.83</v>
      </c>
      <c r="H272" s="418">
        <v>5</v>
      </c>
      <c r="I272" s="418"/>
      <c r="K272" s="332"/>
    </row>
    <row r="273" spans="2:11" x14ac:dyDescent="0.25">
      <c r="B273" s="418">
        <v>4</v>
      </c>
      <c r="C273" s="418" t="s">
        <v>97</v>
      </c>
      <c r="D273" s="418" t="s">
        <v>100</v>
      </c>
      <c r="E273" s="418" t="s">
        <v>100</v>
      </c>
      <c r="F273" s="418">
        <v>8478000</v>
      </c>
      <c r="G273" s="418">
        <v>8630000</v>
      </c>
      <c r="H273" s="418">
        <v>3</v>
      </c>
      <c r="I273" s="418"/>
      <c r="K273" s="332"/>
    </row>
    <row r="274" spans="2:11" x14ac:dyDescent="0.25">
      <c r="B274" s="418">
        <v>4</v>
      </c>
      <c r="C274" s="418" t="s">
        <v>97</v>
      </c>
      <c r="D274" s="418" t="s">
        <v>100</v>
      </c>
      <c r="E274" s="418" t="s">
        <v>340</v>
      </c>
      <c r="F274" s="418">
        <v>8464000</v>
      </c>
      <c r="G274" s="418">
        <v>8646666.6666666698</v>
      </c>
      <c r="H274" s="418">
        <v>3</v>
      </c>
      <c r="I274" s="418"/>
      <c r="K274" s="332"/>
    </row>
    <row r="275" spans="2:11" x14ac:dyDescent="0.25">
      <c r="B275" s="418">
        <v>4</v>
      </c>
      <c r="C275" s="418" t="s">
        <v>97</v>
      </c>
      <c r="D275" s="418" t="s">
        <v>100</v>
      </c>
      <c r="E275" s="418" t="s">
        <v>371</v>
      </c>
      <c r="F275" s="418">
        <v>8480000</v>
      </c>
      <c r="G275" s="418">
        <v>8829500</v>
      </c>
      <c r="H275" s="418">
        <v>1</v>
      </c>
      <c r="I275" s="418"/>
      <c r="K275" s="332"/>
    </row>
    <row r="276" spans="2:11" x14ac:dyDescent="0.25">
      <c r="B276" s="418">
        <v>4</v>
      </c>
      <c r="C276" s="418" t="s">
        <v>97</v>
      </c>
      <c r="D276" s="418" t="s">
        <v>100</v>
      </c>
      <c r="E276" s="418" t="s">
        <v>356</v>
      </c>
      <c r="F276" s="418">
        <v>8452000</v>
      </c>
      <c r="G276" s="418">
        <v>11808958.7633333</v>
      </c>
      <c r="H276" s="418">
        <v>3</v>
      </c>
      <c r="I276" s="418"/>
      <c r="K276" s="332"/>
    </row>
    <row r="277" spans="2:11" x14ac:dyDescent="0.25">
      <c r="B277" s="418">
        <v>14</v>
      </c>
      <c r="C277" s="418" t="s">
        <v>95</v>
      </c>
      <c r="D277" s="418" t="s">
        <v>101</v>
      </c>
      <c r="E277" s="418" t="s">
        <v>437</v>
      </c>
      <c r="F277" s="418">
        <v>8438000</v>
      </c>
      <c r="G277" s="418">
        <v>8885284.6600000001</v>
      </c>
      <c r="H277" s="418">
        <v>1</v>
      </c>
      <c r="I277" s="418"/>
      <c r="K277" s="332"/>
    </row>
    <row r="278" spans="2:11" x14ac:dyDescent="0.25">
      <c r="B278" s="418">
        <v>22</v>
      </c>
      <c r="C278" s="418" t="s">
        <v>95</v>
      </c>
      <c r="D278" s="418" t="s">
        <v>324</v>
      </c>
      <c r="E278" s="418" t="s">
        <v>392</v>
      </c>
      <c r="F278" s="418">
        <v>7326000</v>
      </c>
      <c r="G278" s="418">
        <v>30826050</v>
      </c>
      <c r="H278" s="418">
        <v>1</v>
      </c>
      <c r="I278" s="418"/>
      <c r="K278" s="332"/>
    </row>
    <row r="279" spans="2:11" x14ac:dyDescent="0.25">
      <c r="B279" s="418">
        <v>22</v>
      </c>
      <c r="C279" s="418" t="s">
        <v>95</v>
      </c>
      <c r="D279" s="418" t="s">
        <v>417</v>
      </c>
      <c r="E279" s="418" t="s">
        <v>518</v>
      </c>
      <c r="F279" s="418">
        <v>6752000</v>
      </c>
      <c r="G279" s="418">
        <v>39252000</v>
      </c>
      <c r="H279" s="418">
        <v>1</v>
      </c>
      <c r="I279" s="418"/>
      <c r="K279" s="332"/>
    </row>
    <row r="280" spans="2:11" x14ac:dyDescent="0.25">
      <c r="B280" s="418">
        <v>22</v>
      </c>
      <c r="C280" s="418" t="s">
        <v>95</v>
      </c>
      <c r="D280" s="418" t="s">
        <v>101</v>
      </c>
      <c r="E280" s="418" t="s">
        <v>83</v>
      </c>
      <c r="F280" s="418">
        <v>8462000</v>
      </c>
      <c r="G280" s="418">
        <v>12479000</v>
      </c>
      <c r="H280" s="418">
        <v>1</v>
      </c>
      <c r="I280" s="418"/>
      <c r="K280" s="332"/>
    </row>
    <row r="281" spans="2:11" x14ac:dyDescent="0.25">
      <c r="B281" s="418">
        <v>22</v>
      </c>
      <c r="C281" s="418" t="s">
        <v>11</v>
      </c>
      <c r="D281" s="418" t="s">
        <v>74</v>
      </c>
      <c r="E281" s="418" t="s">
        <v>384</v>
      </c>
      <c r="F281" s="418">
        <v>7939000</v>
      </c>
      <c r="G281" s="418">
        <v>47479627.960000001</v>
      </c>
      <c r="H281" s="418">
        <v>1</v>
      </c>
      <c r="I281" s="418"/>
      <c r="K281" s="332"/>
    </row>
    <row r="282" spans="2:11" x14ac:dyDescent="0.25">
      <c r="B282" s="418">
        <v>22</v>
      </c>
      <c r="C282" s="418" t="s">
        <v>11</v>
      </c>
      <c r="D282" s="418" t="s">
        <v>74</v>
      </c>
      <c r="E282" s="418" t="s">
        <v>373</v>
      </c>
      <c r="F282" s="418">
        <v>7977000</v>
      </c>
      <c r="G282" s="418">
        <v>27377000</v>
      </c>
      <c r="H282" s="418">
        <v>1</v>
      </c>
      <c r="I282" s="418"/>
      <c r="K282" s="332"/>
    </row>
    <row r="283" spans="2:11" x14ac:dyDescent="0.25">
      <c r="B283" s="418">
        <v>22</v>
      </c>
      <c r="C283" s="418" t="s">
        <v>12</v>
      </c>
      <c r="D283" s="418" t="s">
        <v>12</v>
      </c>
      <c r="E283" s="418" t="s">
        <v>267</v>
      </c>
      <c r="F283" s="418">
        <v>7671000</v>
      </c>
      <c r="G283" s="418">
        <v>46171920.789999999</v>
      </c>
      <c r="H283" s="418">
        <v>1</v>
      </c>
      <c r="I283" s="418"/>
      <c r="K283" s="332"/>
    </row>
    <row r="284" spans="2:11" x14ac:dyDescent="0.25">
      <c r="B284" s="418">
        <v>22</v>
      </c>
      <c r="C284" s="418" t="s">
        <v>12</v>
      </c>
      <c r="D284" s="418" t="s">
        <v>77</v>
      </c>
      <c r="E284" s="418" t="s">
        <v>77</v>
      </c>
      <c r="F284" s="418">
        <v>8321000</v>
      </c>
      <c r="G284" s="418">
        <v>18871000</v>
      </c>
      <c r="H284" s="418">
        <v>1</v>
      </c>
      <c r="I284" s="418"/>
      <c r="K284" s="332"/>
    </row>
    <row r="285" spans="2:11" x14ac:dyDescent="0.25">
      <c r="B285" s="418">
        <v>22</v>
      </c>
      <c r="C285" s="418" t="s">
        <v>13</v>
      </c>
      <c r="D285" s="418" t="s">
        <v>13</v>
      </c>
      <c r="E285" s="418" t="s">
        <v>519</v>
      </c>
      <c r="F285" s="418">
        <v>7747000</v>
      </c>
      <c r="G285" s="418">
        <v>45556000</v>
      </c>
      <c r="H285" s="418">
        <v>1</v>
      </c>
      <c r="I285" s="418"/>
      <c r="K285" s="332"/>
    </row>
    <row r="286" spans="2:11" x14ac:dyDescent="0.25">
      <c r="B286" s="418">
        <v>26</v>
      </c>
      <c r="C286" s="418" t="s">
        <v>64</v>
      </c>
      <c r="D286" s="418" t="s">
        <v>313</v>
      </c>
      <c r="E286" s="418" t="s">
        <v>313</v>
      </c>
      <c r="F286" s="418">
        <v>7939000</v>
      </c>
      <c r="G286" s="418">
        <v>16245013</v>
      </c>
      <c r="H286" s="418">
        <v>1</v>
      </c>
      <c r="I286" s="418"/>
      <c r="K286" s="332"/>
    </row>
    <row r="287" spans="2:11" x14ac:dyDescent="0.25">
      <c r="B287" s="418">
        <v>27</v>
      </c>
      <c r="C287" s="418" t="s">
        <v>95</v>
      </c>
      <c r="D287" s="418" t="s">
        <v>95</v>
      </c>
      <c r="E287" s="418" t="s">
        <v>446</v>
      </c>
      <c r="F287" s="418">
        <v>6676000</v>
      </c>
      <c r="G287" s="418">
        <v>42269000</v>
      </c>
      <c r="H287" s="418">
        <v>1</v>
      </c>
      <c r="I287" s="418"/>
      <c r="K287" s="332"/>
    </row>
    <row r="288" spans="2:11" x14ac:dyDescent="0.25">
      <c r="B288" s="418">
        <v>27</v>
      </c>
      <c r="C288" s="418" t="s">
        <v>11</v>
      </c>
      <c r="D288" s="418" t="s">
        <v>74</v>
      </c>
      <c r="E288" s="418" t="s">
        <v>95</v>
      </c>
      <c r="F288" s="418">
        <v>7594000</v>
      </c>
      <c r="G288" s="418">
        <v>8604782.8399999999</v>
      </c>
      <c r="H288" s="418">
        <v>1</v>
      </c>
      <c r="I288" s="418"/>
      <c r="K288" s="332"/>
    </row>
    <row r="289" spans="2:11" x14ac:dyDescent="0.25">
      <c r="B289" s="418">
        <v>27</v>
      </c>
      <c r="C289" s="418" t="s">
        <v>11</v>
      </c>
      <c r="D289" s="418" t="s">
        <v>84</v>
      </c>
      <c r="E289" s="418" t="s">
        <v>85</v>
      </c>
      <c r="F289" s="418">
        <v>8480000</v>
      </c>
      <c r="G289" s="418">
        <v>8755995.1300000008</v>
      </c>
      <c r="H289" s="418">
        <v>1</v>
      </c>
      <c r="I289" s="418"/>
      <c r="K289" s="332"/>
    </row>
    <row r="290" spans="2:11" x14ac:dyDescent="0.25">
      <c r="B290" s="418">
        <v>27</v>
      </c>
      <c r="C290" s="418" t="s">
        <v>11</v>
      </c>
      <c r="D290" s="418" t="s">
        <v>358</v>
      </c>
      <c r="E290" s="418" t="s">
        <v>520</v>
      </c>
      <c r="F290" s="418">
        <v>8480000</v>
      </c>
      <c r="G290" s="418">
        <v>8605170.6500000004</v>
      </c>
      <c r="H290" s="418">
        <v>1</v>
      </c>
      <c r="I290" s="418"/>
      <c r="K290" s="332"/>
    </row>
    <row r="291" spans="2:11" x14ac:dyDescent="0.25">
      <c r="B291" s="418">
        <v>27</v>
      </c>
      <c r="C291" s="418" t="s">
        <v>11</v>
      </c>
      <c r="D291" s="418" t="s">
        <v>76</v>
      </c>
      <c r="E291" s="418" t="s">
        <v>448</v>
      </c>
      <c r="F291" s="418">
        <v>8462000</v>
      </c>
      <c r="G291" s="418">
        <v>8606468</v>
      </c>
      <c r="H291" s="418">
        <v>1</v>
      </c>
      <c r="I291" s="418"/>
      <c r="K291" s="332"/>
    </row>
    <row r="292" spans="2:11" x14ac:dyDescent="0.25">
      <c r="B292" s="418">
        <v>27</v>
      </c>
      <c r="C292" s="418" t="s">
        <v>11</v>
      </c>
      <c r="D292" s="418" t="s">
        <v>76</v>
      </c>
      <c r="E292" s="418" t="s">
        <v>450</v>
      </c>
      <c r="F292" s="418">
        <v>8480000</v>
      </c>
      <c r="G292" s="418">
        <v>8605868</v>
      </c>
      <c r="H292" s="418">
        <v>1</v>
      </c>
      <c r="I292" s="418"/>
      <c r="K292" s="332"/>
    </row>
    <row r="293" spans="2:11" x14ac:dyDescent="0.25">
      <c r="B293" s="418">
        <v>27</v>
      </c>
      <c r="C293" s="418" t="s">
        <v>11</v>
      </c>
      <c r="D293" s="418" t="s">
        <v>89</v>
      </c>
      <c r="E293" s="418" t="s">
        <v>402</v>
      </c>
      <c r="F293" s="418">
        <v>8480000</v>
      </c>
      <c r="G293" s="418">
        <v>8605550.5199999996</v>
      </c>
      <c r="H293" s="418">
        <v>1</v>
      </c>
      <c r="I293" s="418"/>
      <c r="K293" s="332"/>
    </row>
    <row r="294" spans="2:11" x14ac:dyDescent="0.25">
      <c r="B294" s="418">
        <v>27</v>
      </c>
      <c r="C294" s="418" t="s">
        <v>11</v>
      </c>
      <c r="D294" s="418" t="s">
        <v>107</v>
      </c>
      <c r="E294" s="418" t="s">
        <v>107</v>
      </c>
      <c r="F294" s="418">
        <v>8480000</v>
      </c>
      <c r="G294" s="418">
        <v>8604468.8200000003</v>
      </c>
      <c r="H294" s="418">
        <v>1</v>
      </c>
      <c r="I294" s="418"/>
      <c r="K294" s="332"/>
    </row>
    <row r="295" spans="2:11" x14ac:dyDescent="0.25">
      <c r="B295" s="418">
        <v>27</v>
      </c>
      <c r="C295" s="418" t="s">
        <v>12</v>
      </c>
      <c r="D295" s="418" t="s">
        <v>361</v>
      </c>
      <c r="E295" s="418" t="s">
        <v>440</v>
      </c>
      <c r="F295" s="418">
        <v>8372000</v>
      </c>
      <c r="G295" s="418">
        <v>35301000</v>
      </c>
      <c r="H295" s="418">
        <v>1</v>
      </c>
      <c r="I295" s="418"/>
      <c r="K295" s="332"/>
    </row>
    <row r="296" spans="2:11" x14ac:dyDescent="0.25">
      <c r="B296" s="418">
        <v>27</v>
      </c>
      <c r="C296" s="418" t="s">
        <v>63</v>
      </c>
      <c r="D296" s="418" t="s">
        <v>309</v>
      </c>
      <c r="E296" s="418" t="s">
        <v>477</v>
      </c>
      <c r="F296" s="418">
        <v>8480000</v>
      </c>
      <c r="G296" s="418">
        <v>8604468.8499999996</v>
      </c>
      <c r="H296" s="418">
        <v>1</v>
      </c>
      <c r="I296" s="418"/>
      <c r="K296" s="332"/>
    </row>
    <row r="297" spans="2:11" x14ac:dyDescent="0.25">
      <c r="B297" s="418">
        <v>27</v>
      </c>
      <c r="C297" s="418" t="s">
        <v>63</v>
      </c>
      <c r="D297" s="418" t="s">
        <v>90</v>
      </c>
      <c r="E297" s="418" t="s">
        <v>90</v>
      </c>
      <c r="F297" s="418">
        <v>8480000</v>
      </c>
      <c r="G297" s="418">
        <v>8605205.6899999995</v>
      </c>
      <c r="H297" s="418">
        <v>1</v>
      </c>
      <c r="I297" s="418"/>
      <c r="K297" s="332"/>
    </row>
    <row r="298" spans="2:11" x14ac:dyDescent="0.25">
      <c r="B298" s="418">
        <v>27</v>
      </c>
      <c r="C298" s="418" t="s">
        <v>63</v>
      </c>
      <c r="D298" s="418" t="s">
        <v>90</v>
      </c>
      <c r="E298" s="418" t="s">
        <v>351</v>
      </c>
      <c r="F298" s="418">
        <v>8372000</v>
      </c>
      <c r="G298" s="418">
        <v>14298000</v>
      </c>
      <c r="H298" s="418">
        <v>1</v>
      </c>
      <c r="I298" s="418"/>
      <c r="K298" s="332"/>
    </row>
    <row r="299" spans="2:11" x14ac:dyDescent="0.25">
      <c r="B299" s="418">
        <v>27</v>
      </c>
      <c r="C299" s="418" t="s">
        <v>63</v>
      </c>
      <c r="D299" s="418" t="s">
        <v>388</v>
      </c>
      <c r="E299" s="418" t="s">
        <v>389</v>
      </c>
      <c r="F299" s="418">
        <v>8480000</v>
      </c>
      <c r="G299" s="418">
        <v>8605944.5700000003</v>
      </c>
      <c r="H299" s="418">
        <v>1</v>
      </c>
      <c r="I299" s="418"/>
      <c r="K299" s="332"/>
    </row>
    <row r="300" spans="2:11" x14ac:dyDescent="0.25">
      <c r="B300" s="418">
        <v>27</v>
      </c>
      <c r="C300" s="418" t="s">
        <v>64</v>
      </c>
      <c r="D300" s="418" t="s">
        <v>344</v>
      </c>
      <c r="E300" s="418" t="s">
        <v>73</v>
      </c>
      <c r="F300" s="418">
        <v>8480000</v>
      </c>
      <c r="G300" s="418">
        <v>8603649.5800000001</v>
      </c>
      <c r="H300" s="418">
        <v>1</v>
      </c>
      <c r="I300" s="418"/>
      <c r="K300" s="332"/>
    </row>
    <row r="301" spans="2:11" x14ac:dyDescent="0.25">
      <c r="B301" s="418">
        <v>27</v>
      </c>
      <c r="C301" s="418" t="s">
        <v>64</v>
      </c>
      <c r="D301" s="418" t="s">
        <v>87</v>
      </c>
      <c r="E301" s="418" t="s">
        <v>87</v>
      </c>
      <c r="F301" s="418">
        <v>4231000</v>
      </c>
      <c r="G301" s="418">
        <v>8748053.375</v>
      </c>
      <c r="H301" s="418">
        <v>2</v>
      </c>
      <c r="I301" s="418"/>
      <c r="K301" s="332"/>
    </row>
    <row r="302" spans="2:11" x14ac:dyDescent="0.25">
      <c r="B302" s="418">
        <v>27</v>
      </c>
      <c r="C302" s="418" t="s">
        <v>64</v>
      </c>
      <c r="D302" s="418" t="s">
        <v>79</v>
      </c>
      <c r="E302" s="418" t="s">
        <v>403</v>
      </c>
      <c r="F302" s="418">
        <v>8480000</v>
      </c>
      <c r="G302" s="418">
        <v>8606468.3599999994</v>
      </c>
      <c r="H302" s="418">
        <v>1</v>
      </c>
      <c r="I302" s="418"/>
      <c r="K302" s="332"/>
    </row>
    <row r="303" spans="2:11" x14ac:dyDescent="0.25">
      <c r="B303" s="418">
        <v>27</v>
      </c>
      <c r="C303" s="418" t="s">
        <v>97</v>
      </c>
      <c r="D303" s="418" t="s">
        <v>100</v>
      </c>
      <c r="E303" s="418" t="s">
        <v>100</v>
      </c>
      <c r="F303" s="418">
        <v>8480000</v>
      </c>
      <c r="G303" s="418">
        <v>8606108</v>
      </c>
      <c r="H303" s="418">
        <v>1</v>
      </c>
      <c r="I303" s="418"/>
      <c r="K303" s="332"/>
    </row>
    <row r="304" spans="2:11" x14ac:dyDescent="0.25">
      <c r="B304" s="418">
        <v>87</v>
      </c>
      <c r="C304" s="418" t="s">
        <v>95</v>
      </c>
      <c r="D304" s="418" t="s">
        <v>101</v>
      </c>
      <c r="E304" s="418" t="s">
        <v>401</v>
      </c>
      <c r="F304" s="418">
        <v>8480000</v>
      </c>
      <c r="G304" s="418">
        <v>8595930.9800000004</v>
      </c>
      <c r="H304" s="418">
        <v>1</v>
      </c>
      <c r="I304" s="418"/>
      <c r="K304" s="332"/>
    </row>
    <row r="305" spans="2:11" x14ac:dyDescent="0.25">
      <c r="B305" s="418">
        <v>87</v>
      </c>
      <c r="C305" s="418" t="s">
        <v>11</v>
      </c>
      <c r="D305" s="418" t="s">
        <v>76</v>
      </c>
      <c r="E305" s="418" t="s">
        <v>76</v>
      </c>
      <c r="F305" s="418">
        <v>8092000</v>
      </c>
      <c r="G305" s="418">
        <v>8758737.2200000007</v>
      </c>
      <c r="H305" s="418">
        <v>1</v>
      </c>
      <c r="I305" s="418"/>
      <c r="K305" s="332"/>
    </row>
    <row r="306" spans="2:11" x14ac:dyDescent="0.25">
      <c r="B306" s="418">
        <v>87</v>
      </c>
      <c r="C306" s="418" t="s">
        <v>64</v>
      </c>
      <c r="D306" s="418" t="s">
        <v>329</v>
      </c>
      <c r="E306" s="418" t="s">
        <v>329</v>
      </c>
      <c r="F306" s="418">
        <v>12720000</v>
      </c>
      <c r="G306" s="418">
        <v>13113330.58</v>
      </c>
      <c r="H306" s="418">
        <v>1</v>
      </c>
      <c r="I306" s="418"/>
      <c r="K306" s="332"/>
    </row>
    <row r="307" spans="2:11" x14ac:dyDescent="0.25">
      <c r="B307" s="418">
        <v>88</v>
      </c>
      <c r="C307" s="418" t="s">
        <v>95</v>
      </c>
      <c r="D307" s="418" t="s">
        <v>398</v>
      </c>
      <c r="E307" s="418" t="s">
        <v>399</v>
      </c>
      <c r="F307" s="418">
        <v>8456000</v>
      </c>
      <c r="G307" s="418">
        <v>8767021.7599999998</v>
      </c>
      <c r="H307" s="418">
        <v>1</v>
      </c>
      <c r="I307" s="418"/>
      <c r="K307" s="332"/>
    </row>
    <row r="308" spans="2:11" x14ac:dyDescent="0.25">
      <c r="B308" s="418">
        <v>88</v>
      </c>
      <c r="C308" s="418" t="s">
        <v>95</v>
      </c>
      <c r="D308" s="418" t="s">
        <v>101</v>
      </c>
      <c r="E308" s="418" t="s">
        <v>72</v>
      </c>
      <c r="F308" s="418">
        <v>8436000</v>
      </c>
      <c r="G308" s="418">
        <v>8990833.5800000001</v>
      </c>
      <c r="H308" s="418">
        <v>3</v>
      </c>
      <c r="I308" s="418"/>
      <c r="K308" s="332"/>
    </row>
    <row r="309" spans="2:11" x14ac:dyDescent="0.25">
      <c r="B309" s="418">
        <v>88</v>
      </c>
      <c r="C309" s="418" t="s">
        <v>95</v>
      </c>
      <c r="D309" s="418" t="s">
        <v>101</v>
      </c>
      <c r="E309" s="418" t="s">
        <v>453</v>
      </c>
      <c r="F309" s="418">
        <v>4240000</v>
      </c>
      <c r="G309" s="418">
        <v>8680947.7300000004</v>
      </c>
      <c r="H309" s="418">
        <v>2</v>
      </c>
      <c r="I309" s="418"/>
      <c r="K309" s="332"/>
    </row>
    <row r="310" spans="2:11" x14ac:dyDescent="0.25">
      <c r="B310" s="418">
        <v>88</v>
      </c>
      <c r="C310" s="418" t="s">
        <v>95</v>
      </c>
      <c r="D310" s="418" t="s">
        <v>101</v>
      </c>
      <c r="E310" s="418" t="s">
        <v>521</v>
      </c>
      <c r="F310" s="418">
        <v>8245000</v>
      </c>
      <c r="G310" s="418">
        <v>8784891.6500000004</v>
      </c>
      <c r="H310" s="418">
        <v>1</v>
      </c>
      <c r="I310" s="418"/>
      <c r="K310" s="332"/>
    </row>
    <row r="311" spans="2:11" x14ac:dyDescent="0.25">
      <c r="B311" s="418">
        <v>88</v>
      </c>
      <c r="C311" s="418" t="s">
        <v>95</v>
      </c>
      <c r="D311" s="418" t="s">
        <v>101</v>
      </c>
      <c r="E311" s="418" t="s">
        <v>454</v>
      </c>
      <c r="F311" s="418">
        <v>8444000</v>
      </c>
      <c r="G311" s="418">
        <v>8784891.6500000004</v>
      </c>
      <c r="H311" s="418">
        <v>1</v>
      </c>
      <c r="I311" s="418"/>
      <c r="K311" s="332"/>
    </row>
    <row r="312" spans="2:11" x14ac:dyDescent="0.25">
      <c r="B312" s="418">
        <v>88</v>
      </c>
      <c r="C312" s="418" t="s">
        <v>11</v>
      </c>
      <c r="D312" s="418" t="s">
        <v>96</v>
      </c>
      <c r="E312" s="418" t="s">
        <v>391</v>
      </c>
      <c r="F312" s="418">
        <v>8438000</v>
      </c>
      <c r="G312" s="418">
        <v>8766818.3599999994</v>
      </c>
      <c r="H312" s="418">
        <v>1</v>
      </c>
      <c r="I312" s="418"/>
      <c r="K312" s="332"/>
    </row>
    <row r="313" spans="2:11" x14ac:dyDescent="0.25">
      <c r="B313" s="418">
        <v>88</v>
      </c>
      <c r="C313" s="418" t="s">
        <v>11</v>
      </c>
      <c r="D313" s="418" t="s">
        <v>96</v>
      </c>
      <c r="E313" s="418" t="s">
        <v>372</v>
      </c>
      <c r="F313" s="418">
        <v>8480000</v>
      </c>
      <c r="G313" s="418">
        <v>8767292.9600000009</v>
      </c>
      <c r="H313" s="418">
        <v>1</v>
      </c>
      <c r="I313" s="418"/>
      <c r="K313" s="332"/>
    </row>
    <row r="314" spans="2:11" x14ac:dyDescent="0.25">
      <c r="B314" s="418">
        <v>88</v>
      </c>
      <c r="C314" s="418" t="s">
        <v>11</v>
      </c>
      <c r="D314" s="418" t="s">
        <v>96</v>
      </c>
      <c r="E314" s="418" t="s">
        <v>310</v>
      </c>
      <c r="F314" s="418">
        <v>8480000</v>
      </c>
      <c r="G314" s="418">
        <v>8767292.9600000009</v>
      </c>
      <c r="H314" s="418">
        <v>1</v>
      </c>
      <c r="I314" s="418"/>
      <c r="K314" s="332"/>
    </row>
    <row r="315" spans="2:11" x14ac:dyDescent="0.25">
      <c r="B315" s="418">
        <v>88</v>
      </c>
      <c r="C315" s="418" t="s">
        <v>11</v>
      </c>
      <c r="D315" s="418" t="s">
        <v>349</v>
      </c>
      <c r="E315" s="418" t="s">
        <v>461</v>
      </c>
      <c r="F315" s="418">
        <v>8438000</v>
      </c>
      <c r="G315" s="418">
        <v>8766818.3599999994</v>
      </c>
      <c r="H315" s="418">
        <v>1</v>
      </c>
      <c r="I315" s="418"/>
      <c r="K315" s="332"/>
    </row>
    <row r="316" spans="2:11" x14ac:dyDescent="0.25">
      <c r="B316" s="418">
        <v>88</v>
      </c>
      <c r="C316" s="418" t="s">
        <v>11</v>
      </c>
      <c r="D316" s="418" t="s">
        <v>84</v>
      </c>
      <c r="E316" s="418" t="s">
        <v>93</v>
      </c>
      <c r="F316" s="418">
        <v>8480000</v>
      </c>
      <c r="G316" s="418">
        <v>8800978.2599999998</v>
      </c>
      <c r="H316" s="418">
        <v>1</v>
      </c>
      <c r="I316" s="418"/>
      <c r="K316" s="332"/>
    </row>
    <row r="317" spans="2:11" x14ac:dyDescent="0.25">
      <c r="B317" s="418">
        <v>88</v>
      </c>
      <c r="C317" s="418" t="s">
        <v>11</v>
      </c>
      <c r="D317" s="418" t="s">
        <v>84</v>
      </c>
      <c r="E317" s="418" t="s">
        <v>308</v>
      </c>
      <c r="F317" s="418">
        <v>8480000</v>
      </c>
      <c r="G317" s="418">
        <v>8767292.9600000009</v>
      </c>
      <c r="H317" s="418">
        <v>1</v>
      </c>
      <c r="I317" s="418"/>
      <c r="K317" s="332"/>
    </row>
    <row r="318" spans="2:11" x14ac:dyDescent="0.25">
      <c r="B318" s="418">
        <v>88</v>
      </c>
      <c r="C318" s="418" t="s">
        <v>11</v>
      </c>
      <c r="D318" s="418" t="s">
        <v>76</v>
      </c>
      <c r="E318" s="418" t="s">
        <v>76</v>
      </c>
      <c r="F318" s="418">
        <v>8480000</v>
      </c>
      <c r="G318" s="418">
        <v>8767292.9600000009</v>
      </c>
      <c r="H318" s="418">
        <v>1</v>
      </c>
      <c r="I318" s="418"/>
      <c r="K318" s="332"/>
    </row>
    <row r="319" spans="2:11" x14ac:dyDescent="0.25">
      <c r="B319" s="418">
        <v>88</v>
      </c>
      <c r="C319" s="418" t="s">
        <v>12</v>
      </c>
      <c r="D319" s="418" t="s">
        <v>77</v>
      </c>
      <c r="E319" s="418" t="s">
        <v>78</v>
      </c>
      <c r="F319" s="418">
        <v>8480000</v>
      </c>
      <c r="G319" s="418">
        <v>8792729.9199999999</v>
      </c>
      <c r="H319" s="418">
        <v>2</v>
      </c>
      <c r="I319" s="418"/>
      <c r="K319" s="332"/>
    </row>
    <row r="320" spans="2:11" x14ac:dyDescent="0.25">
      <c r="B320" s="418">
        <v>88</v>
      </c>
      <c r="C320" s="418" t="s">
        <v>12</v>
      </c>
      <c r="D320" s="418" t="s">
        <v>77</v>
      </c>
      <c r="E320" s="418" t="s">
        <v>435</v>
      </c>
      <c r="F320" s="418">
        <v>8130000</v>
      </c>
      <c r="G320" s="418">
        <v>8778431.3699999992</v>
      </c>
      <c r="H320" s="418">
        <v>1</v>
      </c>
      <c r="I320" s="418"/>
      <c r="K320" s="332"/>
    </row>
    <row r="321" spans="2:11" x14ac:dyDescent="0.25">
      <c r="B321" s="418">
        <v>88</v>
      </c>
      <c r="C321" s="418" t="s">
        <v>63</v>
      </c>
      <c r="D321" s="418" t="s">
        <v>388</v>
      </c>
      <c r="E321" s="418" t="s">
        <v>389</v>
      </c>
      <c r="F321" s="418">
        <v>8450000</v>
      </c>
      <c r="G321" s="418">
        <v>8766953.9600000009</v>
      </c>
      <c r="H321" s="418">
        <v>2</v>
      </c>
      <c r="I321" s="418"/>
      <c r="K321" s="332"/>
    </row>
    <row r="322" spans="2:11" x14ac:dyDescent="0.25">
      <c r="B322" s="418">
        <v>88</v>
      </c>
      <c r="C322" s="418" t="s">
        <v>64</v>
      </c>
      <c r="D322" s="418" t="s">
        <v>64</v>
      </c>
      <c r="E322" s="418" t="s">
        <v>522</v>
      </c>
      <c r="F322" s="418">
        <v>8474000</v>
      </c>
      <c r="G322" s="418">
        <v>8767292.9600000009</v>
      </c>
      <c r="H322" s="418">
        <v>1</v>
      </c>
      <c r="I322" s="418"/>
      <c r="K322" s="332"/>
    </row>
    <row r="323" spans="2:11" x14ac:dyDescent="0.25">
      <c r="B323" s="418">
        <v>88</v>
      </c>
      <c r="C323" s="418" t="s">
        <v>64</v>
      </c>
      <c r="D323" s="418" t="s">
        <v>344</v>
      </c>
      <c r="E323" s="418" t="s">
        <v>425</v>
      </c>
      <c r="F323" s="418">
        <v>8384000</v>
      </c>
      <c r="G323" s="418">
        <v>8766795.7599999998</v>
      </c>
      <c r="H323" s="418">
        <v>1</v>
      </c>
      <c r="I323" s="418"/>
      <c r="K323" s="332"/>
    </row>
    <row r="324" spans="2:11" x14ac:dyDescent="0.25">
      <c r="B324" s="418">
        <v>88</v>
      </c>
      <c r="C324" s="418" t="s">
        <v>64</v>
      </c>
      <c r="D324" s="418" t="s">
        <v>344</v>
      </c>
      <c r="E324" s="418" t="s">
        <v>73</v>
      </c>
      <c r="F324" s="418">
        <v>8480000</v>
      </c>
      <c r="G324" s="418">
        <v>8767292.9600000009</v>
      </c>
      <c r="H324" s="418">
        <v>1</v>
      </c>
      <c r="I324" s="418"/>
      <c r="K324" s="332"/>
    </row>
    <row r="325" spans="2:11" x14ac:dyDescent="0.25">
      <c r="B325" s="418">
        <v>88</v>
      </c>
      <c r="C325" s="418" t="s">
        <v>64</v>
      </c>
      <c r="D325" s="418" t="s">
        <v>62</v>
      </c>
      <c r="E325" s="418" t="s">
        <v>62</v>
      </c>
      <c r="F325" s="418">
        <v>7479000</v>
      </c>
      <c r="G325" s="418">
        <v>8784891.6500000004</v>
      </c>
      <c r="H325" s="418">
        <v>1</v>
      </c>
      <c r="I325" s="418"/>
      <c r="K325" s="332"/>
    </row>
    <row r="326" spans="2:11" x14ac:dyDescent="0.25">
      <c r="B326" s="418">
        <v>88</v>
      </c>
      <c r="C326" s="418" t="s">
        <v>64</v>
      </c>
      <c r="D326" s="418" t="s">
        <v>62</v>
      </c>
      <c r="E326" s="418" t="s">
        <v>458</v>
      </c>
      <c r="F326" s="418">
        <v>8450000</v>
      </c>
      <c r="G326" s="418">
        <v>8766953.9600000009</v>
      </c>
      <c r="H326" s="418">
        <v>1</v>
      </c>
      <c r="I326" s="418"/>
      <c r="K326" s="332"/>
    </row>
    <row r="327" spans="2:11" x14ac:dyDescent="0.25">
      <c r="B327" s="418">
        <v>88</v>
      </c>
      <c r="C327" s="418" t="s">
        <v>64</v>
      </c>
      <c r="D327" s="418" t="s">
        <v>65</v>
      </c>
      <c r="E327" s="418" t="s">
        <v>364</v>
      </c>
      <c r="F327" s="418">
        <v>8480000</v>
      </c>
      <c r="G327" s="418">
        <v>8767292.9600000009</v>
      </c>
      <c r="H327" s="418">
        <v>1</v>
      </c>
      <c r="I327" s="418"/>
      <c r="K327" s="332"/>
    </row>
    <row r="328" spans="2:11" x14ac:dyDescent="0.25">
      <c r="B328" s="418">
        <v>88</v>
      </c>
      <c r="C328" s="418" t="s">
        <v>64</v>
      </c>
      <c r="D328" s="418" t="s">
        <v>65</v>
      </c>
      <c r="E328" s="418" t="s">
        <v>474</v>
      </c>
      <c r="F328" s="418">
        <v>12720000</v>
      </c>
      <c r="G328" s="418">
        <v>13129520.01</v>
      </c>
      <c r="H328" s="418">
        <v>1</v>
      </c>
      <c r="I328" s="418"/>
      <c r="K328" s="332"/>
    </row>
    <row r="329" spans="2:11" x14ac:dyDescent="0.25">
      <c r="B329" s="418">
        <v>88</v>
      </c>
      <c r="C329" s="418" t="s">
        <v>64</v>
      </c>
      <c r="D329" s="418" t="s">
        <v>87</v>
      </c>
      <c r="E329" s="418" t="s">
        <v>342</v>
      </c>
      <c r="F329" s="418">
        <v>8480000</v>
      </c>
      <c r="G329" s="418">
        <v>8767292.9600000009</v>
      </c>
      <c r="H329" s="418">
        <v>1</v>
      </c>
      <c r="I329" s="418"/>
      <c r="K329" s="332"/>
    </row>
    <row r="330" spans="2:11" x14ac:dyDescent="0.25">
      <c r="B330" s="418">
        <v>88</v>
      </c>
      <c r="C330" s="418" t="s">
        <v>64</v>
      </c>
      <c r="D330" s="418" t="s">
        <v>79</v>
      </c>
      <c r="E330" s="418" t="s">
        <v>312</v>
      </c>
      <c r="F330" s="418">
        <v>8480000</v>
      </c>
      <c r="G330" s="418">
        <v>8767292.9600000009</v>
      </c>
      <c r="H330" s="418">
        <v>1</v>
      </c>
      <c r="I330" s="418"/>
      <c r="K330" s="332"/>
    </row>
    <row r="331" spans="2:11" x14ac:dyDescent="0.25">
      <c r="B331" s="418">
        <v>88</v>
      </c>
      <c r="C331" s="418" t="s">
        <v>64</v>
      </c>
      <c r="D331" s="418" t="s">
        <v>79</v>
      </c>
      <c r="E331" s="418" t="s">
        <v>88</v>
      </c>
      <c r="F331" s="418">
        <v>8438000</v>
      </c>
      <c r="G331" s="418">
        <v>8766818.3599999994</v>
      </c>
      <c r="H331" s="418">
        <v>1</v>
      </c>
      <c r="I331" s="418"/>
      <c r="K331" s="332"/>
    </row>
    <row r="332" spans="2:11" x14ac:dyDescent="0.25">
      <c r="B332" s="418">
        <v>88</v>
      </c>
      <c r="C332" s="418" t="s">
        <v>64</v>
      </c>
      <c r="D332" s="418" t="s">
        <v>79</v>
      </c>
      <c r="E332" s="418" t="s">
        <v>343</v>
      </c>
      <c r="F332" s="418">
        <v>12720000</v>
      </c>
      <c r="G332" s="418">
        <v>13129520.01</v>
      </c>
      <c r="H332" s="418">
        <v>1</v>
      </c>
      <c r="I332" s="418"/>
      <c r="K332" s="332"/>
    </row>
    <row r="333" spans="2:11" x14ac:dyDescent="0.25">
      <c r="B333" s="418">
        <v>88</v>
      </c>
      <c r="C333" s="418" t="s">
        <v>64</v>
      </c>
      <c r="D333" s="418" t="s">
        <v>329</v>
      </c>
      <c r="E333" s="418" t="s">
        <v>329</v>
      </c>
      <c r="F333" s="418">
        <v>5600333.3333333302</v>
      </c>
      <c r="G333" s="418">
        <v>8739799.4733333308</v>
      </c>
      <c r="H333" s="418">
        <v>3</v>
      </c>
      <c r="I333" s="418"/>
      <c r="K333" s="332"/>
    </row>
    <row r="334" spans="2:11" x14ac:dyDescent="0.25">
      <c r="B334" s="418">
        <v>88</v>
      </c>
      <c r="C334" s="418" t="s">
        <v>97</v>
      </c>
      <c r="D334" s="418" t="s">
        <v>69</v>
      </c>
      <c r="E334" s="418" t="s">
        <v>445</v>
      </c>
      <c r="F334" s="418">
        <v>12720000</v>
      </c>
      <c r="G334" s="418">
        <v>13129519.439999999</v>
      </c>
      <c r="H334" s="418">
        <v>1</v>
      </c>
      <c r="I334" s="418"/>
      <c r="K334" s="332"/>
    </row>
    <row r="335" spans="2:11" ht="17.25" customHeight="1" x14ac:dyDescent="0.25">
      <c r="B335" s="418">
        <v>93</v>
      </c>
      <c r="C335" s="418" t="s">
        <v>11</v>
      </c>
      <c r="D335" s="418" t="s">
        <v>11</v>
      </c>
      <c r="E335" s="418" t="s">
        <v>95</v>
      </c>
      <c r="F335" s="418">
        <v>7556000</v>
      </c>
      <c r="G335" s="418">
        <v>41700000</v>
      </c>
      <c r="H335" s="418">
        <v>1</v>
      </c>
      <c r="I335" s="418"/>
      <c r="K335" s="332"/>
    </row>
    <row r="336" spans="2:11" x14ac:dyDescent="0.25">
      <c r="B336" s="418">
        <v>93</v>
      </c>
      <c r="C336" s="418" t="s">
        <v>11</v>
      </c>
      <c r="D336" s="418" t="s">
        <v>11</v>
      </c>
      <c r="E336" s="418" t="s">
        <v>471</v>
      </c>
      <c r="F336" s="418">
        <v>7977000</v>
      </c>
      <c r="G336" s="418">
        <v>15350113.41</v>
      </c>
      <c r="H336" s="418">
        <v>1</v>
      </c>
      <c r="I336" s="418"/>
      <c r="K336" s="332"/>
    </row>
    <row r="337" spans="2:11" x14ac:dyDescent="0.25">
      <c r="B337" s="418">
        <v>93</v>
      </c>
      <c r="C337" s="418" t="s">
        <v>11</v>
      </c>
      <c r="D337" s="418" t="s">
        <v>96</v>
      </c>
      <c r="E337" s="418" t="s">
        <v>357</v>
      </c>
      <c r="F337" s="418">
        <v>7786000</v>
      </c>
      <c r="G337" s="418">
        <v>20864000</v>
      </c>
      <c r="H337" s="418">
        <v>1</v>
      </c>
      <c r="I337" s="418"/>
      <c r="K337" s="332"/>
    </row>
    <row r="338" spans="2:11" x14ac:dyDescent="0.25">
      <c r="B338" s="418">
        <v>93</v>
      </c>
      <c r="C338" s="418" t="s">
        <v>11</v>
      </c>
      <c r="D338" s="418" t="s">
        <v>96</v>
      </c>
      <c r="E338" s="418" t="s">
        <v>466</v>
      </c>
      <c r="F338" s="418">
        <v>8420000</v>
      </c>
      <c r="G338" s="418">
        <v>18385280.300000001</v>
      </c>
      <c r="H338" s="418">
        <v>1</v>
      </c>
      <c r="I338" s="418"/>
      <c r="K338" s="332"/>
    </row>
    <row r="339" spans="2:11" x14ac:dyDescent="0.25">
      <c r="B339" s="418">
        <v>93</v>
      </c>
      <c r="C339" s="418" t="s">
        <v>11</v>
      </c>
      <c r="D339" s="418" t="s">
        <v>96</v>
      </c>
      <c r="E339" s="418" t="s">
        <v>393</v>
      </c>
      <c r="F339" s="418">
        <v>8384000</v>
      </c>
      <c r="G339" s="418">
        <v>18990892.629999999</v>
      </c>
      <c r="H339" s="418">
        <v>1</v>
      </c>
      <c r="I339" s="418"/>
      <c r="K339" s="332"/>
    </row>
    <row r="340" spans="2:11" x14ac:dyDescent="0.25">
      <c r="B340" s="418">
        <v>93</v>
      </c>
      <c r="C340" s="418" t="s">
        <v>11</v>
      </c>
      <c r="D340" s="418" t="s">
        <v>74</v>
      </c>
      <c r="E340" s="418" t="s">
        <v>74</v>
      </c>
      <c r="F340" s="418">
        <v>6561000</v>
      </c>
      <c r="G340" s="418">
        <v>39150150.280000001</v>
      </c>
      <c r="H340" s="418">
        <v>1</v>
      </c>
      <c r="I340" s="418"/>
      <c r="K340" s="332"/>
    </row>
    <row r="341" spans="2:11" x14ac:dyDescent="0.25">
      <c r="B341" s="418">
        <v>93</v>
      </c>
      <c r="C341" s="418" t="s">
        <v>11</v>
      </c>
      <c r="D341" s="418" t="s">
        <v>367</v>
      </c>
      <c r="E341" s="418" t="s">
        <v>462</v>
      </c>
      <c r="F341" s="418">
        <v>8015000</v>
      </c>
      <c r="G341" s="418">
        <v>13180909.07</v>
      </c>
      <c r="H341" s="418">
        <v>1</v>
      </c>
      <c r="I341" s="418"/>
      <c r="K341" s="332"/>
    </row>
    <row r="342" spans="2:11" x14ac:dyDescent="0.25">
      <c r="B342" s="418">
        <v>93</v>
      </c>
      <c r="C342" s="418" t="s">
        <v>11</v>
      </c>
      <c r="D342" s="418" t="s">
        <v>84</v>
      </c>
      <c r="E342" s="418" t="s">
        <v>85</v>
      </c>
      <c r="F342" s="418">
        <v>8444000</v>
      </c>
      <c r="G342" s="418">
        <v>17524529</v>
      </c>
      <c r="H342" s="418">
        <v>1</v>
      </c>
      <c r="I342" s="418"/>
      <c r="K342" s="332"/>
    </row>
    <row r="343" spans="2:11" x14ac:dyDescent="0.25">
      <c r="B343" s="418">
        <v>93</v>
      </c>
      <c r="C343" s="418" t="s">
        <v>11</v>
      </c>
      <c r="D343" s="418" t="s">
        <v>84</v>
      </c>
      <c r="E343" s="418" t="s">
        <v>308</v>
      </c>
      <c r="F343" s="418">
        <v>7786000</v>
      </c>
      <c r="G343" s="418">
        <v>18287000</v>
      </c>
      <c r="H343" s="418">
        <v>1</v>
      </c>
      <c r="I343" s="418"/>
      <c r="K343" s="332"/>
    </row>
    <row r="344" spans="2:11" x14ac:dyDescent="0.25">
      <c r="B344" s="418">
        <v>93</v>
      </c>
      <c r="C344" s="418" t="s">
        <v>11</v>
      </c>
      <c r="D344" s="418" t="s">
        <v>84</v>
      </c>
      <c r="E344" s="418" t="s">
        <v>94</v>
      </c>
      <c r="F344" s="418">
        <v>8015000</v>
      </c>
      <c r="G344" s="418">
        <v>21345000</v>
      </c>
      <c r="H344" s="418">
        <v>1</v>
      </c>
      <c r="I344" s="418"/>
      <c r="K344" s="332"/>
    </row>
    <row r="345" spans="2:11" x14ac:dyDescent="0.25">
      <c r="B345" s="418">
        <v>93</v>
      </c>
      <c r="C345" s="418" t="s">
        <v>11</v>
      </c>
      <c r="D345" s="418" t="s">
        <v>76</v>
      </c>
      <c r="E345" s="418" t="s">
        <v>105</v>
      </c>
      <c r="F345" s="418">
        <v>8372000</v>
      </c>
      <c r="G345" s="418">
        <v>18526000</v>
      </c>
      <c r="H345" s="418">
        <v>1</v>
      </c>
      <c r="I345" s="418"/>
      <c r="K345" s="332"/>
    </row>
    <row r="346" spans="2:11" x14ac:dyDescent="0.25">
      <c r="B346" s="418">
        <v>93</v>
      </c>
      <c r="C346" s="418" t="s">
        <v>11</v>
      </c>
      <c r="D346" s="418" t="s">
        <v>76</v>
      </c>
      <c r="E346" s="418" t="s">
        <v>449</v>
      </c>
      <c r="F346" s="418">
        <v>8480000</v>
      </c>
      <c r="G346" s="418">
        <v>15655040</v>
      </c>
      <c r="H346" s="418">
        <v>1</v>
      </c>
      <c r="I346" s="418"/>
      <c r="K346" s="332"/>
    </row>
    <row r="347" spans="2:11" x14ac:dyDescent="0.25">
      <c r="B347" s="418">
        <v>93</v>
      </c>
      <c r="C347" s="418" t="s">
        <v>11</v>
      </c>
      <c r="D347" s="418" t="s">
        <v>76</v>
      </c>
      <c r="E347" s="418" t="s">
        <v>326</v>
      </c>
      <c r="F347" s="418">
        <v>8480000</v>
      </c>
      <c r="G347" s="418">
        <v>8730000</v>
      </c>
      <c r="H347" s="418">
        <v>1</v>
      </c>
      <c r="I347" s="418"/>
      <c r="K347" s="332"/>
    </row>
    <row r="348" spans="2:11" x14ac:dyDescent="0.25">
      <c r="B348" s="418">
        <v>93</v>
      </c>
      <c r="C348" s="418" t="s">
        <v>11</v>
      </c>
      <c r="D348" s="418" t="s">
        <v>311</v>
      </c>
      <c r="E348" s="418" t="s">
        <v>414</v>
      </c>
      <c r="F348" s="418">
        <v>7288000</v>
      </c>
      <c r="G348" s="418">
        <v>29117569.949999999</v>
      </c>
      <c r="H348" s="418">
        <v>1</v>
      </c>
      <c r="I348" s="418"/>
      <c r="K348" s="332"/>
    </row>
    <row r="349" spans="2:11" x14ac:dyDescent="0.25">
      <c r="B349" s="418">
        <v>93</v>
      </c>
      <c r="C349" s="418" t="s">
        <v>13</v>
      </c>
      <c r="D349" s="418" t="s">
        <v>98</v>
      </c>
      <c r="E349" s="418" t="s">
        <v>341</v>
      </c>
      <c r="F349" s="418">
        <v>8432000</v>
      </c>
      <c r="G349" s="418">
        <v>8780000</v>
      </c>
      <c r="H349" s="418">
        <v>1</v>
      </c>
      <c r="I349" s="418"/>
      <c r="K349" s="332"/>
    </row>
    <row r="350" spans="2:11" x14ac:dyDescent="0.25">
      <c r="B350" s="418">
        <v>93</v>
      </c>
      <c r="C350" s="418" t="s">
        <v>13</v>
      </c>
      <c r="D350" s="418" t="s">
        <v>98</v>
      </c>
      <c r="E350" s="418" t="s">
        <v>317</v>
      </c>
      <c r="F350" s="418">
        <v>12720000</v>
      </c>
      <c r="G350" s="418">
        <v>13020000</v>
      </c>
      <c r="H350" s="418">
        <v>1</v>
      </c>
      <c r="I350" s="418"/>
      <c r="K350" s="332"/>
    </row>
    <row r="351" spans="2:11" x14ac:dyDescent="0.25">
      <c r="B351" s="418">
        <v>93</v>
      </c>
      <c r="C351" s="418" t="s">
        <v>63</v>
      </c>
      <c r="D351" s="418" t="s">
        <v>78</v>
      </c>
      <c r="E351" s="418" t="s">
        <v>523</v>
      </c>
      <c r="F351" s="418">
        <v>8480000</v>
      </c>
      <c r="G351" s="418">
        <v>8988902.8300000001</v>
      </c>
      <c r="H351" s="418">
        <v>1</v>
      </c>
      <c r="I351" s="418"/>
      <c r="K351" s="332"/>
    </row>
    <row r="352" spans="2:11" x14ac:dyDescent="0.25">
      <c r="B352" s="418">
        <v>93</v>
      </c>
      <c r="C352" s="418" t="s">
        <v>63</v>
      </c>
      <c r="D352" s="418" t="s">
        <v>214</v>
      </c>
      <c r="E352" s="418" t="s">
        <v>214</v>
      </c>
      <c r="F352" s="418">
        <v>8480000</v>
      </c>
      <c r="G352" s="418">
        <v>8880000</v>
      </c>
      <c r="H352" s="418">
        <v>1</v>
      </c>
      <c r="I352" s="418"/>
      <c r="K352" s="332"/>
    </row>
    <row r="353" spans="2:11" x14ac:dyDescent="0.25">
      <c r="B353" s="418">
        <v>93</v>
      </c>
      <c r="C353" s="418" t="s">
        <v>63</v>
      </c>
      <c r="D353" s="418" t="s">
        <v>214</v>
      </c>
      <c r="E353" s="418" t="s">
        <v>352</v>
      </c>
      <c r="F353" s="418">
        <v>7288000</v>
      </c>
      <c r="G353" s="418">
        <v>11000000</v>
      </c>
      <c r="H353" s="418">
        <v>1</v>
      </c>
      <c r="I353" s="418"/>
      <c r="K353" s="332"/>
    </row>
    <row r="354" spans="2:11" x14ac:dyDescent="0.25">
      <c r="B354" s="418">
        <v>93</v>
      </c>
      <c r="C354" s="418" t="s">
        <v>63</v>
      </c>
      <c r="D354" s="418" t="s">
        <v>388</v>
      </c>
      <c r="E354" s="418" t="s">
        <v>405</v>
      </c>
      <c r="F354" s="418">
        <v>8456000</v>
      </c>
      <c r="G354" s="418">
        <v>8880000</v>
      </c>
      <c r="H354" s="418">
        <v>1</v>
      </c>
      <c r="I354" s="418"/>
      <c r="K354" s="332"/>
    </row>
    <row r="355" spans="2:11" x14ac:dyDescent="0.25">
      <c r="B355" s="418">
        <v>93</v>
      </c>
      <c r="C355" s="418" t="s">
        <v>63</v>
      </c>
      <c r="D355" s="418" t="s">
        <v>318</v>
      </c>
      <c r="E355" s="418" t="s">
        <v>524</v>
      </c>
      <c r="F355" s="418">
        <v>8480000</v>
      </c>
      <c r="G355" s="418">
        <v>8844405.4100000001</v>
      </c>
      <c r="H355" s="418">
        <v>1</v>
      </c>
      <c r="I355" s="418"/>
      <c r="K355" s="332"/>
    </row>
    <row r="356" spans="2:11" x14ac:dyDescent="0.25">
      <c r="B356" s="418">
        <v>93</v>
      </c>
      <c r="C356" s="418" t="s">
        <v>63</v>
      </c>
      <c r="D356" s="418" t="s">
        <v>334</v>
      </c>
      <c r="E356" s="418" t="s">
        <v>410</v>
      </c>
      <c r="F356" s="418">
        <v>8480000</v>
      </c>
      <c r="G356" s="418">
        <v>8730000</v>
      </c>
      <c r="H356" s="418">
        <v>1</v>
      </c>
      <c r="I356" s="418"/>
      <c r="K356" s="332"/>
    </row>
    <row r="357" spans="2:11" x14ac:dyDescent="0.25">
      <c r="B357" s="418">
        <v>93</v>
      </c>
      <c r="C357" s="418" t="s">
        <v>64</v>
      </c>
      <c r="D357" s="418" t="s">
        <v>64</v>
      </c>
      <c r="E357" s="418" t="s">
        <v>525</v>
      </c>
      <c r="F357" s="418">
        <v>8462000</v>
      </c>
      <c r="G357" s="418">
        <v>8962419.0899999999</v>
      </c>
      <c r="H357" s="418">
        <v>1</v>
      </c>
      <c r="I357" s="418"/>
      <c r="K357" s="332"/>
    </row>
    <row r="358" spans="2:11" x14ac:dyDescent="0.25">
      <c r="B358" s="418">
        <v>93</v>
      </c>
      <c r="C358" s="418" t="s">
        <v>64</v>
      </c>
      <c r="D358" s="418" t="s">
        <v>64</v>
      </c>
      <c r="E358" s="418" t="s">
        <v>457</v>
      </c>
      <c r="F358" s="418">
        <v>8420000</v>
      </c>
      <c r="G358" s="418">
        <v>8730000</v>
      </c>
      <c r="H358" s="418">
        <v>1</v>
      </c>
      <c r="I358" s="418"/>
      <c r="K358" s="332"/>
    </row>
    <row r="359" spans="2:11" x14ac:dyDescent="0.25">
      <c r="B359" s="418">
        <v>93</v>
      </c>
      <c r="C359" s="418" t="s">
        <v>64</v>
      </c>
      <c r="D359" s="418" t="s">
        <v>64</v>
      </c>
      <c r="E359" s="418" t="s">
        <v>467</v>
      </c>
      <c r="F359" s="418">
        <v>12720000</v>
      </c>
      <c r="G359" s="418">
        <v>13120000</v>
      </c>
      <c r="H359" s="418">
        <v>1</v>
      </c>
      <c r="I359" s="418"/>
      <c r="K359" s="332"/>
    </row>
    <row r="360" spans="2:11" x14ac:dyDescent="0.25">
      <c r="B360" s="418">
        <v>93</v>
      </c>
      <c r="C360" s="418" t="s">
        <v>64</v>
      </c>
      <c r="D360" s="418" t="s">
        <v>64</v>
      </c>
      <c r="E360" s="418" t="s">
        <v>354</v>
      </c>
      <c r="F360" s="418">
        <v>8456000</v>
      </c>
      <c r="G360" s="418">
        <v>19564760.239999998</v>
      </c>
      <c r="H360" s="418">
        <v>1</v>
      </c>
      <c r="I360" s="418"/>
      <c r="K360" s="332"/>
    </row>
    <row r="361" spans="2:11" x14ac:dyDescent="0.25">
      <c r="B361" s="418">
        <v>93</v>
      </c>
      <c r="C361" s="418" t="s">
        <v>64</v>
      </c>
      <c r="D361" s="418" t="s">
        <v>62</v>
      </c>
      <c r="E361" s="418" t="s">
        <v>62</v>
      </c>
      <c r="F361" s="418">
        <v>8390000</v>
      </c>
      <c r="G361" s="418">
        <v>8730000</v>
      </c>
      <c r="H361" s="418">
        <v>1</v>
      </c>
      <c r="I361" s="418"/>
      <c r="K361" s="332"/>
    </row>
    <row r="362" spans="2:11" x14ac:dyDescent="0.25">
      <c r="B362" s="418">
        <v>93</v>
      </c>
      <c r="C362" s="418" t="s">
        <v>64</v>
      </c>
      <c r="D362" s="418" t="s">
        <v>62</v>
      </c>
      <c r="E362" s="418" t="s">
        <v>459</v>
      </c>
      <c r="F362" s="418">
        <v>7020000</v>
      </c>
      <c r="G362" s="418">
        <v>8730000</v>
      </c>
      <c r="H362" s="418">
        <v>1</v>
      </c>
      <c r="I362" s="418"/>
      <c r="K362" s="332"/>
    </row>
    <row r="363" spans="2:11" x14ac:dyDescent="0.25">
      <c r="B363" s="418">
        <v>93</v>
      </c>
      <c r="C363" s="418" t="s">
        <v>64</v>
      </c>
      <c r="D363" s="418" t="s">
        <v>362</v>
      </c>
      <c r="E363" s="418" t="s">
        <v>517</v>
      </c>
      <c r="F363" s="418">
        <v>8420000</v>
      </c>
      <c r="G363" s="418">
        <v>26612588.66</v>
      </c>
      <c r="H363" s="418">
        <v>1</v>
      </c>
      <c r="I363" s="418"/>
      <c r="K363" s="332"/>
    </row>
    <row r="364" spans="2:11" x14ac:dyDescent="0.25">
      <c r="B364" s="418">
        <v>93</v>
      </c>
      <c r="C364" s="418" t="s">
        <v>64</v>
      </c>
      <c r="D364" s="418" t="s">
        <v>65</v>
      </c>
      <c r="E364" s="418" t="s">
        <v>108</v>
      </c>
      <c r="F364" s="418">
        <v>4084000</v>
      </c>
      <c r="G364" s="418">
        <v>8830000</v>
      </c>
      <c r="H364" s="418">
        <v>2</v>
      </c>
      <c r="I364" s="418"/>
      <c r="K364" s="332"/>
    </row>
    <row r="365" spans="2:11" x14ac:dyDescent="0.25">
      <c r="B365" s="418">
        <v>93</v>
      </c>
      <c r="C365" s="418" t="s">
        <v>64</v>
      </c>
      <c r="D365" s="418" t="s">
        <v>345</v>
      </c>
      <c r="E365" s="418" t="s">
        <v>390</v>
      </c>
      <c r="F365" s="418">
        <v>4189000</v>
      </c>
      <c r="G365" s="418">
        <v>9238197.6899999995</v>
      </c>
      <c r="H365" s="418">
        <v>2</v>
      </c>
      <c r="I365" s="418"/>
      <c r="K365" s="332"/>
    </row>
    <row r="366" spans="2:11" x14ac:dyDescent="0.25">
      <c r="B366" s="418">
        <v>93</v>
      </c>
      <c r="C366" s="418" t="s">
        <v>64</v>
      </c>
      <c r="D366" s="418" t="s">
        <v>87</v>
      </c>
      <c r="E366" s="418" t="s">
        <v>342</v>
      </c>
      <c r="F366" s="418">
        <v>10582000</v>
      </c>
      <c r="G366" s="418">
        <v>11406654.585000001</v>
      </c>
      <c r="H366" s="418">
        <v>2</v>
      </c>
      <c r="I366" s="418"/>
      <c r="K366" s="332"/>
    </row>
    <row r="367" spans="2:11" x14ac:dyDescent="0.25">
      <c r="B367" s="418">
        <v>93</v>
      </c>
      <c r="C367" s="418" t="s">
        <v>64</v>
      </c>
      <c r="D367" s="418" t="s">
        <v>87</v>
      </c>
      <c r="E367" s="418" t="s">
        <v>366</v>
      </c>
      <c r="F367" s="418">
        <v>8480000</v>
      </c>
      <c r="G367" s="418">
        <v>8830000</v>
      </c>
      <c r="H367" s="418">
        <v>1</v>
      </c>
      <c r="I367" s="418"/>
      <c r="K367" s="332"/>
    </row>
    <row r="368" spans="2:11" x14ac:dyDescent="0.25">
      <c r="B368" s="418">
        <v>93</v>
      </c>
      <c r="C368" s="418" t="s">
        <v>64</v>
      </c>
      <c r="D368" s="418" t="s">
        <v>66</v>
      </c>
      <c r="E368" s="418" t="s">
        <v>306</v>
      </c>
      <c r="F368" s="418">
        <v>10579000</v>
      </c>
      <c r="G368" s="418">
        <v>13690000</v>
      </c>
      <c r="H368" s="418">
        <v>2</v>
      </c>
      <c r="I368" s="418"/>
      <c r="K368" s="332"/>
    </row>
    <row r="369" spans="2:11" x14ac:dyDescent="0.25">
      <c r="B369" s="418">
        <v>93</v>
      </c>
      <c r="C369" s="418" t="s">
        <v>97</v>
      </c>
      <c r="D369" s="418" t="s">
        <v>97</v>
      </c>
      <c r="E369" s="418" t="s">
        <v>368</v>
      </c>
      <c r="F369" s="418">
        <v>8480000</v>
      </c>
      <c r="G369" s="418">
        <v>8780000</v>
      </c>
      <c r="H369" s="418">
        <v>1</v>
      </c>
      <c r="I369" s="418"/>
      <c r="K369" s="332"/>
    </row>
    <row r="370" spans="2:11" x14ac:dyDescent="0.25">
      <c r="B370" s="418">
        <v>93</v>
      </c>
      <c r="C370" s="418" t="s">
        <v>97</v>
      </c>
      <c r="D370" s="418" t="s">
        <v>99</v>
      </c>
      <c r="E370" s="418" t="s">
        <v>106</v>
      </c>
      <c r="F370" s="418">
        <v>8426000</v>
      </c>
      <c r="G370" s="418">
        <v>25748000</v>
      </c>
      <c r="H370" s="418">
        <v>1</v>
      </c>
      <c r="I370" s="418"/>
      <c r="K370" s="332"/>
    </row>
    <row r="371" spans="2:11" x14ac:dyDescent="0.25">
      <c r="B371" s="418">
        <v>93</v>
      </c>
      <c r="C371" s="418" t="s">
        <v>97</v>
      </c>
      <c r="D371" s="418" t="s">
        <v>99</v>
      </c>
      <c r="E371" s="418" t="s">
        <v>322</v>
      </c>
      <c r="F371" s="418">
        <v>8444000</v>
      </c>
      <c r="G371" s="418">
        <v>19800000</v>
      </c>
      <c r="H371" s="418">
        <v>1</v>
      </c>
      <c r="I371" s="418"/>
      <c r="K371" s="332"/>
    </row>
    <row r="372" spans="2:11" x14ac:dyDescent="0.25">
      <c r="B372" s="418">
        <v>93</v>
      </c>
      <c r="C372" s="418" t="s">
        <v>97</v>
      </c>
      <c r="D372" s="418" t="s">
        <v>100</v>
      </c>
      <c r="E372" s="418" t="s">
        <v>100</v>
      </c>
      <c r="F372" s="418">
        <v>7939000</v>
      </c>
      <c r="G372" s="418">
        <v>18879000</v>
      </c>
      <c r="H372" s="418">
        <v>1</v>
      </c>
      <c r="I372" s="418"/>
      <c r="K372" s="332"/>
    </row>
    <row r="373" spans="2:11" x14ac:dyDescent="0.25">
      <c r="B373" s="418">
        <v>93</v>
      </c>
      <c r="C373" s="418" t="s">
        <v>97</v>
      </c>
      <c r="D373" s="418" t="s">
        <v>100</v>
      </c>
      <c r="E373" s="418" t="s">
        <v>371</v>
      </c>
      <c r="F373" s="418">
        <v>8480000</v>
      </c>
      <c r="G373" s="418">
        <v>8620000</v>
      </c>
      <c r="H373" s="418">
        <v>1</v>
      </c>
      <c r="I373" s="418"/>
      <c r="K373" s="332"/>
    </row>
    <row r="374" spans="2:11" x14ac:dyDescent="0.25">
      <c r="B374" s="418">
        <v>110</v>
      </c>
      <c r="C374" s="418" t="s">
        <v>11</v>
      </c>
      <c r="D374" s="418" t="s">
        <v>76</v>
      </c>
      <c r="E374" s="418" t="s">
        <v>383</v>
      </c>
      <c r="F374" s="418">
        <v>5722500</v>
      </c>
      <c r="G374" s="418">
        <v>5942501</v>
      </c>
      <c r="H374" s="418">
        <v>2</v>
      </c>
      <c r="I374" s="418"/>
      <c r="K374" s="332"/>
    </row>
    <row r="375" spans="2:11" x14ac:dyDescent="0.25">
      <c r="B375" s="418">
        <v>116</v>
      </c>
      <c r="C375" s="418" t="s">
        <v>11</v>
      </c>
      <c r="D375" s="418" t="s">
        <v>96</v>
      </c>
      <c r="E375" s="418" t="s">
        <v>310</v>
      </c>
      <c r="F375" s="418">
        <v>8321000</v>
      </c>
      <c r="G375" s="418">
        <v>8622185</v>
      </c>
      <c r="H375" s="418">
        <v>1</v>
      </c>
      <c r="I375" s="418"/>
      <c r="K375" s="332"/>
    </row>
    <row r="376" spans="2:11" x14ac:dyDescent="0.25">
      <c r="B376" s="418">
        <v>116</v>
      </c>
      <c r="C376" s="418" t="s">
        <v>64</v>
      </c>
      <c r="D376" s="418" t="s">
        <v>64</v>
      </c>
      <c r="E376" s="418" t="s">
        <v>467</v>
      </c>
      <c r="F376" s="418">
        <v>8462000</v>
      </c>
      <c r="G376" s="418">
        <v>8622185</v>
      </c>
      <c r="H376" s="418">
        <v>1</v>
      </c>
      <c r="I376" s="418"/>
      <c r="K376" s="332"/>
    </row>
    <row r="377" spans="2:11" x14ac:dyDescent="0.25">
      <c r="B377" s="418">
        <v>117</v>
      </c>
      <c r="C377" s="418" t="s">
        <v>11</v>
      </c>
      <c r="D377" s="418" t="s">
        <v>11</v>
      </c>
      <c r="E377" s="418" t="s">
        <v>471</v>
      </c>
      <c r="F377" s="418">
        <v>7977000</v>
      </c>
      <c r="G377" s="418">
        <v>8668000</v>
      </c>
      <c r="H377" s="418">
        <v>1</v>
      </c>
      <c r="I377" s="418"/>
      <c r="K377" s="332"/>
    </row>
    <row r="378" spans="2:11" x14ac:dyDescent="0.25">
      <c r="B378" s="418">
        <v>117</v>
      </c>
      <c r="C378" s="418" t="s">
        <v>63</v>
      </c>
      <c r="D378" s="418" t="s">
        <v>103</v>
      </c>
      <c r="E378" s="418" t="s">
        <v>464</v>
      </c>
      <c r="F378" s="418">
        <v>8480000</v>
      </c>
      <c r="G378" s="418">
        <v>8668000</v>
      </c>
      <c r="H378" s="418">
        <v>1</v>
      </c>
      <c r="I378" s="418"/>
      <c r="K378" s="332"/>
    </row>
    <row r="379" spans="2:11" x14ac:dyDescent="0.25">
      <c r="B379" s="418">
        <v>117</v>
      </c>
      <c r="C379" s="418" t="s">
        <v>64</v>
      </c>
      <c r="D379" s="418" t="s">
        <v>64</v>
      </c>
      <c r="E379" s="418" t="s">
        <v>467</v>
      </c>
      <c r="F379" s="418">
        <v>8480000</v>
      </c>
      <c r="G379" s="418">
        <v>8668000</v>
      </c>
      <c r="H379" s="418">
        <v>1</v>
      </c>
      <c r="I379" s="418"/>
      <c r="K379" s="332"/>
    </row>
    <row r="380" spans="2:11" x14ac:dyDescent="0.25">
      <c r="B380" s="418">
        <v>117</v>
      </c>
      <c r="C380" s="418" t="s">
        <v>64</v>
      </c>
      <c r="D380" s="418" t="s">
        <v>404</v>
      </c>
      <c r="E380" s="418" t="s">
        <v>404</v>
      </c>
      <c r="F380" s="418">
        <v>8480000</v>
      </c>
      <c r="G380" s="418">
        <v>8668000</v>
      </c>
      <c r="H380" s="418">
        <v>1</v>
      </c>
      <c r="I380" s="418"/>
      <c r="K380" s="332"/>
    </row>
    <row r="381" spans="2:11" x14ac:dyDescent="0.25">
      <c r="B381" s="418">
        <v>120</v>
      </c>
      <c r="C381" s="418" t="s">
        <v>11</v>
      </c>
      <c r="D381" s="418" t="s">
        <v>84</v>
      </c>
      <c r="E381" s="418" t="s">
        <v>308</v>
      </c>
      <c r="F381" s="418">
        <v>8450000</v>
      </c>
      <c r="G381" s="418">
        <v>8794210</v>
      </c>
      <c r="H381" s="418">
        <v>1</v>
      </c>
      <c r="I381" s="418"/>
      <c r="K381" s="332"/>
    </row>
    <row r="382" spans="2:11" x14ac:dyDescent="0.25">
      <c r="B382" s="418">
        <v>120</v>
      </c>
      <c r="C382" s="418" t="s">
        <v>11</v>
      </c>
      <c r="D382" s="418" t="s">
        <v>84</v>
      </c>
      <c r="E382" s="418" t="s">
        <v>94</v>
      </c>
      <c r="F382" s="418">
        <v>7939000</v>
      </c>
      <c r="G382" s="418">
        <v>10675837.199999999</v>
      </c>
      <c r="H382" s="418">
        <v>1</v>
      </c>
      <c r="I382" s="418"/>
      <c r="K382" s="332"/>
    </row>
    <row r="383" spans="2:11" x14ac:dyDescent="0.25">
      <c r="B383" s="418"/>
      <c r="C383" s="418"/>
      <c r="D383" s="418"/>
      <c r="E383" s="418"/>
      <c r="F383" s="418"/>
      <c r="G383" s="418"/>
      <c r="H383" s="418"/>
      <c r="I383" s="418"/>
      <c r="K383" s="332"/>
    </row>
    <row r="384" spans="2:11" x14ac:dyDescent="0.25">
      <c r="B384" s="418"/>
      <c r="C384" s="418"/>
      <c r="D384" s="418"/>
      <c r="E384" s="418"/>
      <c r="F384" s="418"/>
      <c r="G384" s="418"/>
      <c r="H384" s="418"/>
      <c r="I384" s="418"/>
      <c r="K384" s="332"/>
    </row>
    <row r="385" spans="2:11" x14ac:dyDescent="0.25">
      <c r="B385" s="418"/>
      <c r="C385" s="418"/>
      <c r="D385" s="418"/>
      <c r="E385" s="418"/>
      <c r="F385" s="418"/>
      <c r="G385" s="418"/>
      <c r="H385" s="418"/>
      <c r="I385" s="418"/>
      <c r="K385" s="332"/>
    </row>
    <row r="386" spans="2:11" x14ac:dyDescent="0.25">
      <c r="B386" s="418"/>
      <c r="C386" s="418"/>
      <c r="D386" s="418"/>
      <c r="E386" s="418"/>
      <c r="F386" s="418"/>
      <c r="G386" s="418"/>
      <c r="H386" s="418"/>
      <c r="I386" s="418"/>
      <c r="K386" s="332"/>
    </row>
    <row r="387" spans="2:11" x14ac:dyDescent="0.25">
      <c r="B387" s="418"/>
      <c r="C387" s="418"/>
      <c r="D387" s="418"/>
      <c r="E387" s="418"/>
      <c r="F387" s="418"/>
      <c r="G387" s="418"/>
      <c r="H387" s="418"/>
      <c r="I387" s="418"/>
      <c r="K387" s="332"/>
    </row>
    <row r="388" spans="2:11" x14ac:dyDescent="0.25">
      <c r="B388" s="418"/>
      <c r="C388" s="418"/>
      <c r="D388" s="418"/>
      <c r="E388" s="418"/>
      <c r="F388" s="418"/>
      <c r="G388" s="418"/>
      <c r="H388" s="418"/>
      <c r="I388" s="418"/>
      <c r="K388" s="332"/>
    </row>
    <row r="389" spans="2:11" x14ac:dyDescent="0.25">
      <c r="B389" s="418"/>
      <c r="C389" s="418"/>
      <c r="D389" s="418"/>
      <c r="E389" s="418"/>
      <c r="F389" s="418"/>
      <c r="G389" s="418"/>
      <c r="H389" s="418"/>
      <c r="I389" s="418"/>
      <c r="K389" s="332"/>
    </row>
    <row r="390" spans="2:11" x14ac:dyDescent="0.25">
      <c r="B390" s="418"/>
      <c r="C390" s="418"/>
      <c r="D390" s="418"/>
      <c r="E390" s="418"/>
      <c r="F390" s="418"/>
      <c r="G390" s="418"/>
      <c r="H390" s="418"/>
      <c r="I390" s="418"/>
      <c r="K390" s="332"/>
    </row>
    <row r="391" spans="2:11" x14ac:dyDescent="0.25">
      <c r="B391" s="418"/>
      <c r="C391" s="418"/>
      <c r="D391" s="418"/>
      <c r="E391" s="418"/>
      <c r="F391" s="418"/>
      <c r="G391" s="418"/>
      <c r="H391" s="418"/>
      <c r="I391" s="418"/>
      <c r="K391" s="332"/>
    </row>
    <row r="392" spans="2:11" x14ac:dyDescent="0.25">
      <c r="B392" s="418"/>
      <c r="C392" s="418"/>
      <c r="D392" s="418"/>
      <c r="E392" s="418"/>
      <c r="F392" s="418"/>
      <c r="G392" s="418"/>
      <c r="H392" s="418"/>
      <c r="I392" s="418"/>
      <c r="K392" s="332"/>
    </row>
    <row r="393" spans="2:11" x14ac:dyDescent="0.25">
      <c r="B393" s="418"/>
      <c r="C393" s="418"/>
      <c r="D393" s="418"/>
      <c r="E393" s="418"/>
      <c r="F393" s="418"/>
      <c r="G393" s="418"/>
      <c r="H393" s="418"/>
      <c r="I393" s="418"/>
      <c r="K393" s="332"/>
    </row>
    <row r="394" spans="2:11" x14ac:dyDescent="0.25">
      <c r="B394" s="418"/>
      <c r="C394" s="418"/>
      <c r="D394" s="418"/>
      <c r="E394" s="418"/>
      <c r="F394" s="418"/>
      <c r="G394" s="418"/>
      <c r="H394" s="418"/>
      <c r="I394" s="418"/>
      <c r="K394" s="424"/>
    </row>
    <row r="395" spans="2:11" x14ac:dyDescent="0.25">
      <c r="B395" s="418"/>
      <c r="C395" s="418"/>
      <c r="D395" s="418"/>
      <c r="E395" s="418"/>
      <c r="F395" s="418"/>
      <c r="G395" s="418"/>
      <c r="H395" s="418"/>
      <c r="I395" s="418"/>
      <c r="K395" s="424"/>
    </row>
    <row r="396" spans="2:11" x14ac:dyDescent="0.25">
      <c r="B396" s="418"/>
      <c r="C396" s="418"/>
      <c r="D396" s="418"/>
      <c r="E396" s="418"/>
      <c r="F396" s="418"/>
      <c r="G396" s="418"/>
      <c r="H396" s="418"/>
      <c r="I396" s="418"/>
      <c r="K396" s="424"/>
    </row>
    <row r="397" spans="2:11" x14ac:dyDescent="0.25">
      <c r="B397" s="418"/>
      <c r="C397" s="418"/>
      <c r="D397" s="418"/>
      <c r="E397" s="418"/>
      <c r="F397" s="418"/>
      <c r="G397" s="418"/>
      <c r="H397" s="418"/>
      <c r="I397" s="418"/>
      <c r="K397" s="424"/>
    </row>
    <row r="398" spans="2:11" x14ac:dyDescent="0.25">
      <c r="B398" s="418"/>
      <c r="C398" s="418"/>
      <c r="D398" s="418"/>
      <c r="E398" s="418"/>
      <c r="F398" s="418"/>
      <c r="G398" s="418"/>
      <c r="H398" s="418"/>
      <c r="I398" s="418"/>
      <c r="K398" s="424"/>
    </row>
    <row r="399" spans="2:11" x14ac:dyDescent="0.25">
      <c r="B399" s="418"/>
      <c r="C399" s="418"/>
      <c r="D399" s="418"/>
      <c r="E399" s="418"/>
      <c r="F399" s="418"/>
      <c r="G399" s="418"/>
      <c r="H399" s="418"/>
      <c r="I399" s="418"/>
      <c r="K399" s="424"/>
    </row>
    <row r="400" spans="2:11" x14ac:dyDescent="0.25">
      <c r="B400" s="418"/>
      <c r="C400" s="418"/>
      <c r="D400" s="418"/>
      <c r="E400" s="418"/>
      <c r="F400" s="418"/>
      <c r="G400" s="418"/>
      <c r="H400" s="418"/>
      <c r="I400" s="418"/>
      <c r="K400" s="424"/>
    </row>
    <row r="401" spans="2:11" x14ac:dyDescent="0.25">
      <c r="B401" s="418"/>
      <c r="C401" s="418"/>
      <c r="D401" s="418"/>
      <c r="E401" s="418"/>
      <c r="F401" s="418"/>
      <c r="G401" s="418"/>
      <c r="H401" s="418"/>
      <c r="I401" s="418"/>
      <c r="K401" s="424"/>
    </row>
    <row r="402" spans="2:11" x14ac:dyDescent="0.25">
      <c r="B402" s="418"/>
      <c r="C402" s="418"/>
      <c r="D402" s="418"/>
      <c r="E402" s="418"/>
      <c r="F402" s="418"/>
      <c r="G402" s="418"/>
      <c r="H402" s="418"/>
      <c r="I402" s="418"/>
      <c r="K402" s="424"/>
    </row>
    <row r="403" spans="2:11" x14ac:dyDescent="0.25">
      <c r="B403" s="418"/>
      <c r="C403" s="418"/>
      <c r="D403" s="418"/>
      <c r="E403" s="418"/>
      <c r="F403" s="418"/>
      <c r="G403" s="418"/>
      <c r="H403" s="418"/>
      <c r="I403" s="418"/>
      <c r="K403" s="424"/>
    </row>
    <row r="404" spans="2:11" x14ac:dyDescent="0.25">
      <c r="B404" s="418"/>
      <c r="C404" s="418"/>
      <c r="D404" s="418"/>
      <c r="E404" s="418"/>
      <c r="F404" s="418"/>
      <c r="G404" s="418"/>
      <c r="H404" s="418"/>
      <c r="I404" s="418"/>
      <c r="K404" s="424"/>
    </row>
    <row r="405" spans="2:11" x14ac:dyDescent="0.25">
      <c r="B405" s="418"/>
      <c r="C405" s="418"/>
      <c r="D405" s="418"/>
      <c r="E405" s="418"/>
      <c r="F405" s="418"/>
      <c r="G405" s="418"/>
      <c r="H405" s="418"/>
      <c r="I405" s="418"/>
      <c r="K405" s="424"/>
    </row>
    <row r="406" spans="2:11" x14ac:dyDescent="0.25">
      <c r="B406" s="418"/>
      <c r="C406" s="418"/>
      <c r="D406" s="418"/>
      <c r="E406" s="418"/>
      <c r="F406" s="418"/>
      <c r="G406" s="418"/>
      <c r="H406" s="418"/>
      <c r="I406" s="418"/>
      <c r="K406" s="424"/>
    </row>
    <row r="407" spans="2:11" x14ac:dyDescent="0.25">
      <c r="B407" s="418"/>
      <c r="C407" s="418"/>
      <c r="D407" s="418"/>
      <c r="E407" s="418"/>
      <c r="F407" s="418"/>
      <c r="G407" s="418"/>
      <c r="H407" s="418"/>
      <c r="I407" s="418"/>
      <c r="K407" s="424"/>
    </row>
    <row r="408" spans="2:11" x14ac:dyDescent="0.25">
      <c r="B408" s="418"/>
      <c r="C408" s="418"/>
      <c r="D408" s="418"/>
      <c r="E408" s="418"/>
      <c r="F408" s="418"/>
      <c r="G408" s="418"/>
      <c r="H408" s="418"/>
      <c r="I408" s="418"/>
      <c r="K408" s="424"/>
    </row>
    <row r="409" spans="2:11" x14ac:dyDescent="0.25">
      <c r="B409" s="418"/>
      <c r="C409" s="418"/>
      <c r="D409" s="418"/>
      <c r="E409" s="418"/>
      <c r="F409" s="418"/>
      <c r="G409" s="418"/>
      <c r="H409" s="418"/>
      <c r="I409" s="418"/>
      <c r="K409" s="424"/>
    </row>
    <row r="410" spans="2:11" x14ac:dyDescent="0.25">
      <c r="B410" s="418"/>
      <c r="C410" s="418"/>
      <c r="D410" s="418"/>
      <c r="E410" s="418"/>
      <c r="F410" s="418"/>
      <c r="G410" s="418"/>
      <c r="H410" s="418"/>
      <c r="I410" s="418"/>
      <c r="K410" s="424"/>
    </row>
    <row r="411" spans="2:11" x14ac:dyDescent="0.25">
      <c r="B411" s="418"/>
      <c r="C411" s="418"/>
      <c r="D411" s="418"/>
      <c r="E411" s="418"/>
      <c r="F411" s="418"/>
      <c r="G411" s="418"/>
      <c r="H411" s="418"/>
      <c r="I411" s="418"/>
      <c r="K411" s="424"/>
    </row>
    <row r="412" spans="2:11" x14ac:dyDescent="0.25">
      <c r="B412" s="418"/>
      <c r="C412" s="418"/>
      <c r="D412" s="418"/>
      <c r="E412" s="418"/>
      <c r="F412" s="418"/>
      <c r="G412" s="418"/>
      <c r="H412" s="418"/>
      <c r="I412" s="418"/>
      <c r="K412" s="424"/>
    </row>
    <row r="413" spans="2:11" x14ac:dyDescent="0.25">
      <c r="B413" s="418"/>
      <c r="C413" s="418"/>
      <c r="D413" s="418"/>
      <c r="E413" s="418"/>
      <c r="F413" s="418"/>
      <c r="G413" s="418"/>
      <c r="H413" s="418"/>
      <c r="I413" s="418"/>
      <c r="K413" s="424"/>
    </row>
    <row r="414" spans="2:11" x14ac:dyDescent="0.25">
      <c r="B414" s="418"/>
      <c r="C414" s="418"/>
      <c r="D414" s="418"/>
      <c r="E414" s="418"/>
      <c r="F414" s="418"/>
      <c r="G414" s="418"/>
      <c r="H414" s="418"/>
      <c r="I414" s="418"/>
      <c r="K414" s="424"/>
    </row>
    <row r="415" spans="2:11" x14ac:dyDescent="0.25">
      <c r="B415" s="418"/>
      <c r="C415" s="418"/>
      <c r="D415" s="418"/>
      <c r="E415" s="418"/>
      <c r="F415" s="418"/>
      <c r="G415" s="418"/>
      <c r="H415" s="418"/>
      <c r="I415" s="418"/>
      <c r="K415" s="424"/>
    </row>
    <row r="416" spans="2:11" x14ac:dyDescent="0.25">
      <c r="B416" s="418"/>
      <c r="C416" s="418"/>
      <c r="D416" s="418"/>
      <c r="E416" s="418"/>
      <c r="F416" s="418"/>
      <c r="G416" s="418"/>
      <c r="H416" s="418"/>
      <c r="I416" s="418"/>
      <c r="K416" s="424"/>
    </row>
    <row r="417" spans="2:11" x14ac:dyDescent="0.25">
      <c r="B417" s="418"/>
      <c r="C417" s="418"/>
      <c r="D417" s="418"/>
      <c r="E417" s="418"/>
      <c r="F417" s="418"/>
      <c r="G417" s="418"/>
      <c r="H417" s="418"/>
      <c r="I417" s="418"/>
      <c r="K417" s="424"/>
    </row>
    <row r="418" spans="2:11" x14ac:dyDescent="0.25">
      <c r="B418" s="418"/>
      <c r="C418" s="418"/>
      <c r="D418" s="418"/>
      <c r="E418" s="418"/>
      <c r="F418" s="418"/>
      <c r="G418" s="418"/>
      <c r="H418" s="418"/>
      <c r="I418" s="418"/>
      <c r="K418" s="424"/>
    </row>
    <row r="419" spans="2:11" x14ac:dyDescent="0.25">
      <c r="B419" s="418"/>
      <c r="C419" s="418"/>
      <c r="D419" s="418"/>
      <c r="E419" s="418"/>
      <c r="F419" s="418"/>
      <c r="G419" s="418"/>
      <c r="H419" s="418"/>
      <c r="I419" s="418"/>
      <c r="K419" s="424"/>
    </row>
    <row r="420" spans="2:11" x14ac:dyDescent="0.25">
      <c r="B420" s="418"/>
      <c r="C420" s="418"/>
      <c r="D420" s="418"/>
      <c r="E420" s="418"/>
      <c r="F420" s="418"/>
      <c r="G420" s="418"/>
      <c r="H420" s="418"/>
      <c r="I420" s="418"/>
      <c r="K420" s="424"/>
    </row>
    <row r="421" spans="2:11" x14ac:dyDescent="0.25">
      <c r="B421" s="418"/>
      <c r="C421" s="418"/>
      <c r="D421" s="418"/>
      <c r="E421" s="418"/>
      <c r="F421" s="418"/>
      <c r="G421" s="418"/>
      <c r="H421" s="418"/>
      <c r="I421" s="418"/>
      <c r="K421" s="424"/>
    </row>
    <row r="422" spans="2:11" x14ac:dyDescent="0.25">
      <c r="B422" s="418"/>
      <c r="C422" s="418"/>
      <c r="D422" s="418"/>
      <c r="E422" s="418"/>
      <c r="F422" s="418"/>
      <c r="G422" s="418"/>
      <c r="H422" s="418"/>
      <c r="I422" s="418"/>
      <c r="K422" s="424"/>
    </row>
    <row r="423" spans="2:11" x14ac:dyDescent="0.25">
      <c r="B423" s="418"/>
      <c r="C423" s="418"/>
      <c r="D423" s="418"/>
      <c r="E423" s="418"/>
      <c r="F423" s="418"/>
      <c r="G423" s="418"/>
      <c r="H423" s="418"/>
      <c r="I423" s="418"/>
      <c r="K423" s="424"/>
    </row>
    <row r="424" spans="2:11" x14ac:dyDescent="0.25">
      <c r="B424" s="418"/>
      <c r="C424" s="418"/>
      <c r="D424" s="418"/>
      <c r="E424" s="418"/>
      <c r="F424" s="418"/>
      <c r="G424" s="418"/>
      <c r="H424" s="418"/>
      <c r="I424" s="418"/>
      <c r="K424" s="424"/>
    </row>
    <row r="425" spans="2:11" x14ac:dyDescent="0.25">
      <c r="B425" s="418"/>
      <c r="C425" s="418"/>
      <c r="D425" s="418"/>
      <c r="E425" s="418"/>
      <c r="F425" s="418"/>
      <c r="G425" s="418"/>
      <c r="H425" s="418"/>
      <c r="I425" s="418"/>
      <c r="K425" s="424"/>
    </row>
    <row r="426" spans="2:11" x14ac:dyDescent="0.25">
      <c r="B426" s="418"/>
      <c r="C426" s="418"/>
      <c r="D426" s="418"/>
      <c r="E426" s="418"/>
      <c r="F426" s="418"/>
      <c r="G426" s="418"/>
      <c r="H426" s="418"/>
      <c r="I426" s="418"/>
      <c r="K426" s="424"/>
    </row>
    <row r="427" spans="2:11" x14ac:dyDescent="0.25">
      <c r="B427" s="418"/>
      <c r="C427" s="418"/>
      <c r="D427" s="418"/>
      <c r="E427" s="418"/>
      <c r="F427" s="418"/>
      <c r="G427" s="418"/>
      <c r="H427" s="418"/>
      <c r="I427" s="418"/>
      <c r="K427" s="424"/>
    </row>
    <row r="428" spans="2:11" x14ac:dyDescent="0.25">
      <c r="B428" s="418"/>
      <c r="C428" s="418"/>
      <c r="D428" s="418"/>
      <c r="E428" s="418"/>
      <c r="F428" s="418"/>
      <c r="G428" s="418"/>
      <c r="H428" s="418"/>
      <c r="I428" s="418"/>
      <c r="K428" s="424"/>
    </row>
    <row r="429" spans="2:11" x14ac:dyDescent="0.25">
      <c r="B429" s="418"/>
      <c r="C429" s="418"/>
      <c r="D429" s="418"/>
      <c r="E429" s="418"/>
      <c r="F429" s="418"/>
      <c r="G429" s="418"/>
      <c r="H429" s="418"/>
      <c r="I429" s="423"/>
      <c r="K429" s="424"/>
    </row>
    <row r="430" spans="2:11" x14ac:dyDescent="0.25">
      <c r="B430" s="418"/>
      <c r="C430" s="418"/>
      <c r="D430" s="418"/>
      <c r="E430" s="418"/>
      <c r="F430" s="418"/>
      <c r="G430" s="418"/>
      <c r="H430" s="418"/>
      <c r="I430" s="423"/>
      <c r="K430" s="424"/>
    </row>
    <row r="431" spans="2:11" x14ac:dyDescent="0.25">
      <c r="B431" s="418"/>
      <c r="C431" s="418"/>
      <c r="D431" s="418"/>
      <c r="E431" s="418"/>
      <c r="F431" s="418"/>
      <c r="G431" s="418"/>
      <c r="H431" s="418"/>
      <c r="I431" s="423"/>
      <c r="K431" s="424"/>
    </row>
    <row r="432" spans="2:11" x14ac:dyDescent="0.25">
      <c r="B432" s="418"/>
      <c r="C432" s="418"/>
      <c r="D432" s="418"/>
      <c r="E432" s="418"/>
      <c r="F432" s="418"/>
      <c r="G432" s="418"/>
      <c r="H432" s="418"/>
      <c r="I432" s="423"/>
      <c r="K432" s="424"/>
    </row>
    <row r="433" spans="2:11" x14ac:dyDescent="0.25">
      <c r="B433" s="418"/>
      <c r="C433" s="418"/>
      <c r="D433" s="418"/>
      <c r="E433" s="418"/>
      <c r="F433" s="418"/>
      <c r="G433" s="418"/>
      <c r="H433" s="418"/>
      <c r="I433" s="423"/>
      <c r="K433" s="424"/>
    </row>
    <row r="434" spans="2:11" x14ac:dyDescent="0.25">
      <c r="B434" s="418"/>
      <c r="C434" s="418"/>
      <c r="D434" s="418"/>
      <c r="E434" s="418"/>
      <c r="F434" s="418"/>
      <c r="G434" s="418"/>
      <c r="H434" s="418"/>
      <c r="I434" s="423"/>
      <c r="K434" s="424"/>
    </row>
    <row r="435" spans="2:11" x14ac:dyDescent="0.25">
      <c r="B435" s="418"/>
      <c r="C435" s="418"/>
      <c r="D435" s="418"/>
      <c r="E435" s="418"/>
      <c r="F435" s="418"/>
      <c r="G435" s="418"/>
      <c r="H435" s="418"/>
      <c r="I435" s="423"/>
      <c r="K435" s="424"/>
    </row>
    <row r="436" spans="2:11" x14ac:dyDescent="0.25">
      <c r="B436" s="418"/>
      <c r="C436" s="418"/>
      <c r="D436" s="418"/>
      <c r="E436" s="418"/>
      <c r="F436" s="418"/>
      <c r="G436" s="418"/>
      <c r="H436" s="418"/>
      <c r="I436" s="423"/>
      <c r="K436" s="424"/>
    </row>
    <row r="437" spans="2:11" x14ac:dyDescent="0.25">
      <c r="B437" s="418"/>
      <c r="C437" s="418"/>
      <c r="D437" s="418"/>
      <c r="E437" s="418"/>
      <c r="F437" s="418"/>
      <c r="G437" s="418"/>
      <c r="H437" s="418"/>
      <c r="I437" s="423"/>
      <c r="K437" s="424"/>
    </row>
    <row r="438" spans="2:11" x14ac:dyDescent="0.25">
      <c r="B438" s="418"/>
      <c r="C438" s="418"/>
      <c r="D438" s="418"/>
      <c r="E438" s="418"/>
      <c r="F438" s="418"/>
      <c r="G438" s="418"/>
      <c r="H438" s="418"/>
      <c r="I438" s="423"/>
      <c r="K438" s="424"/>
    </row>
    <row r="439" spans="2:11" x14ac:dyDescent="0.25">
      <c r="B439" s="418"/>
      <c r="C439" s="418"/>
      <c r="D439" s="418"/>
      <c r="E439" s="418"/>
      <c r="F439" s="418"/>
      <c r="G439" s="418"/>
      <c r="H439" s="418"/>
      <c r="I439" s="423"/>
      <c r="K439" s="424"/>
    </row>
    <row r="440" spans="2:11" x14ac:dyDescent="0.25">
      <c r="B440" s="418"/>
      <c r="C440" s="418"/>
      <c r="D440" s="418"/>
      <c r="E440" s="418"/>
      <c r="F440" s="418"/>
      <c r="G440" s="418"/>
      <c r="H440" s="418"/>
      <c r="I440" s="423"/>
      <c r="K440" s="424"/>
    </row>
    <row r="441" spans="2:11" x14ac:dyDescent="0.25">
      <c r="B441" s="418"/>
      <c r="C441" s="418"/>
      <c r="D441" s="418"/>
      <c r="E441" s="418"/>
      <c r="F441" s="418"/>
      <c r="G441" s="418"/>
      <c r="H441" s="418"/>
      <c r="I441" s="423"/>
      <c r="K441" s="424"/>
    </row>
    <row r="442" spans="2:11" x14ac:dyDescent="0.25">
      <c r="B442" s="418"/>
      <c r="C442" s="418"/>
      <c r="D442" s="418"/>
      <c r="E442" s="418"/>
      <c r="F442" s="418"/>
      <c r="G442" s="418"/>
      <c r="H442" s="418"/>
      <c r="I442" s="423"/>
      <c r="K442" s="424"/>
    </row>
    <row r="443" spans="2:11" x14ac:dyDescent="0.25">
      <c r="B443" s="418"/>
      <c r="C443" s="418"/>
      <c r="D443" s="418"/>
      <c r="E443" s="418"/>
      <c r="F443" s="418"/>
      <c r="G443" s="418"/>
      <c r="H443" s="418"/>
      <c r="I443" s="423"/>
      <c r="K443" s="424"/>
    </row>
    <row r="444" spans="2:11" x14ac:dyDescent="0.25">
      <c r="B444" s="418"/>
      <c r="C444" s="418"/>
      <c r="D444" s="418"/>
      <c r="E444" s="418"/>
      <c r="F444" s="418"/>
      <c r="G444" s="418"/>
      <c r="H444" s="418"/>
      <c r="I444" s="423"/>
      <c r="K444" s="424"/>
    </row>
    <row r="445" spans="2:11" x14ac:dyDescent="0.25">
      <c r="B445" s="418"/>
      <c r="C445" s="418"/>
      <c r="D445" s="418"/>
      <c r="E445" s="418"/>
      <c r="F445" s="418"/>
      <c r="G445" s="418"/>
      <c r="H445" s="418"/>
      <c r="I445" s="423"/>
      <c r="K445" s="424"/>
    </row>
    <row r="446" spans="2:11" x14ac:dyDescent="0.25">
      <c r="B446" s="418"/>
      <c r="C446" s="418"/>
      <c r="D446" s="418"/>
      <c r="E446" s="418"/>
      <c r="F446" s="418"/>
      <c r="G446" s="418"/>
      <c r="H446" s="418"/>
      <c r="I446" s="423"/>
      <c r="K446" s="424"/>
    </row>
    <row r="447" spans="2:11" x14ac:dyDescent="0.25">
      <c r="B447" s="418"/>
      <c r="C447" s="418"/>
      <c r="D447" s="418"/>
      <c r="E447" s="418"/>
      <c r="F447" s="418"/>
      <c r="G447" s="418"/>
      <c r="H447" s="418"/>
      <c r="I447" s="423"/>
      <c r="K447" s="424"/>
    </row>
    <row r="448" spans="2:11" x14ac:dyDescent="0.25">
      <c r="B448" s="418"/>
      <c r="C448" s="418"/>
      <c r="D448" s="418"/>
      <c r="E448" s="418"/>
      <c r="F448" s="418"/>
      <c r="G448" s="418"/>
      <c r="H448" s="418"/>
      <c r="I448" s="423"/>
      <c r="K448" s="424"/>
    </row>
    <row r="449" spans="2:11" x14ac:dyDescent="0.25">
      <c r="B449" s="418"/>
      <c r="C449" s="418"/>
      <c r="D449" s="418"/>
      <c r="E449" s="418"/>
      <c r="F449" s="418"/>
      <c r="G449" s="418"/>
      <c r="H449" s="418"/>
      <c r="I449" s="423"/>
      <c r="K449" s="424"/>
    </row>
    <row r="450" spans="2:11" x14ac:dyDescent="0.25">
      <c r="B450" s="418"/>
      <c r="C450" s="418"/>
      <c r="D450" s="418"/>
      <c r="E450" s="418"/>
      <c r="F450" s="418"/>
      <c r="G450" s="418"/>
      <c r="H450" s="418"/>
      <c r="I450" s="423"/>
      <c r="K450" s="424"/>
    </row>
    <row r="451" spans="2:11" x14ac:dyDescent="0.25">
      <c r="B451" s="418"/>
      <c r="C451" s="418"/>
      <c r="D451" s="418"/>
      <c r="E451" s="418"/>
      <c r="F451" s="418"/>
      <c r="G451" s="418"/>
      <c r="H451" s="418"/>
      <c r="I451" s="423"/>
      <c r="K451" s="424"/>
    </row>
    <row r="452" spans="2:11" x14ac:dyDescent="0.25">
      <c r="B452" s="418"/>
      <c r="C452" s="418"/>
      <c r="D452" s="418"/>
      <c r="E452" s="418"/>
      <c r="F452" s="418"/>
      <c r="G452" s="418"/>
      <c r="H452" s="418"/>
      <c r="I452" s="423"/>
      <c r="K452" s="424"/>
    </row>
    <row r="453" spans="2:11" x14ac:dyDescent="0.25">
      <c r="B453" s="418"/>
      <c r="C453" s="418"/>
      <c r="D453" s="418"/>
      <c r="E453" s="418"/>
      <c r="F453" s="418"/>
      <c r="G453" s="418"/>
      <c r="H453" s="418"/>
      <c r="I453" s="423"/>
      <c r="K453" s="424"/>
    </row>
    <row r="454" spans="2:11" x14ac:dyDescent="0.25">
      <c r="B454" s="418"/>
      <c r="C454" s="418"/>
      <c r="D454" s="418"/>
      <c r="E454" s="418"/>
      <c r="F454" s="418"/>
      <c r="G454" s="418"/>
      <c r="H454" s="418"/>
      <c r="I454" s="423"/>
      <c r="K454" s="424"/>
    </row>
    <row r="455" spans="2:11" x14ac:dyDescent="0.25">
      <c r="B455" s="418"/>
      <c r="C455" s="418"/>
      <c r="D455" s="418"/>
      <c r="E455" s="418"/>
      <c r="F455" s="418"/>
      <c r="G455" s="418"/>
      <c r="H455" s="418"/>
      <c r="I455" s="423"/>
      <c r="K455" s="424"/>
    </row>
    <row r="456" spans="2:11" x14ac:dyDescent="0.25">
      <c r="B456" s="418"/>
      <c r="C456" s="418"/>
      <c r="D456" s="418"/>
      <c r="E456" s="418"/>
      <c r="F456" s="418"/>
      <c r="G456" s="418"/>
      <c r="H456" s="418"/>
      <c r="I456" s="423"/>
      <c r="K456" s="424"/>
    </row>
    <row r="457" spans="2:11" x14ac:dyDescent="0.25">
      <c r="B457" s="418"/>
      <c r="C457" s="418"/>
      <c r="D457" s="418"/>
      <c r="E457" s="418"/>
      <c r="F457" s="418"/>
      <c r="G457" s="418"/>
      <c r="H457" s="418"/>
      <c r="I457" s="423"/>
      <c r="K457" s="424"/>
    </row>
    <row r="458" spans="2:11" x14ac:dyDescent="0.25">
      <c r="B458" s="418"/>
      <c r="C458" s="418"/>
      <c r="D458" s="418"/>
      <c r="E458" s="418"/>
      <c r="F458" s="418"/>
      <c r="G458" s="418"/>
      <c r="H458" s="418"/>
      <c r="I458" s="423"/>
      <c r="K458" s="424"/>
    </row>
    <row r="459" spans="2:11" x14ac:dyDescent="0.25">
      <c r="B459" s="418"/>
      <c r="C459" s="418"/>
      <c r="D459" s="418"/>
      <c r="E459" s="418"/>
      <c r="F459" s="418"/>
      <c r="G459" s="418"/>
      <c r="H459" s="418"/>
      <c r="I459" s="423"/>
      <c r="K459" s="424"/>
    </row>
    <row r="460" spans="2:11" x14ac:dyDescent="0.25">
      <c r="B460" s="418"/>
      <c r="C460" s="418"/>
      <c r="D460" s="418"/>
      <c r="E460" s="418"/>
      <c r="F460" s="418"/>
      <c r="G460" s="418"/>
      <c r="H460" s="418"/>
      <c r="I460" s="423"/>
      <c r="K460" s="424"/>
    </row>
    <row r="461" spans="2:11" x14ac:dyDescent="0.25">
      <c r="B461" s="418"/>
      <c r="C461" s="418"/>
      <c r="D461" s="418"/>
      <c r="E461" s="418"/>
      <c r="F461" s="418"/>
      <c r="G461" s="418"/>
      <c r="H461" s="418"/>
      <c r="I461" s="423"/>
      <c r="K461" s="424"/>
    </row>
    <row r="462" spans="2:11" x14ac:dyDescent="0.25">
      <c r="B462" s="418"/>
      <c r="C462" s="418"/>
      <c r="D462" s="418"/>
      <c r="E462" s="418"/>
      <c r="F462" s="418"/>
      <c r="G462" s="418"/>
      <c r="H462" s="418"/>
      <c r="I462" s="423"/>
      <c r="K462" s="424"/>
    </row>
    <row r="463" spans="2:11" x14ac:dyDescent="0.25">
      <c r="B463" s="418"/>
      <c r="C463" s="418"/>
      <c r="D463" s="418"/>
      <c r="E463" s="418"/>
      <c r="F463" s="418"/>
      <c r="G463" s="418"/>
      <c r="H463" s="418"/>
      <c r="I463" s="423"/>
      <c r="K463" s="424"/>
    </row>
    <row r="464" spans="2:11" x14ac:dyDescent="0.25">
      <c r="B464" s="418"/>
      <c r="C464" s="418"/>
      <c r="D464" s="418"/>
      <c r="E464" s="418"/>
      <c r="F464" s="418"/>
      <c r="G464" s="418"/>
      <c r="H464" s="418"/>
      <c r="I464" s="423"/>
      <c r="K464" s="424"/>
    </row>
    <row r="465" spans="2:11" x14ac:dyDescent="0.25">
      <c r="B465" s="418"/>
      <c r="C465" s="418"/>
      <c r="D465" s="418"/>
      <c r="E465" s="418"/>
      <c r="F465" s="418"/>
      <c r="G465" s="418"/>
      <c r="H465" s="418"/>
      <c r="I465" s="423"/>
      <c r="K465" s="424"/>
    </row>
    <row r="466" spans="2:11" x14ac:dyDescent="0.25">
      <c r="B466" s="418"/>
      <c r="C466" s="418"/>
      <c r="D466" s="418"/>
      <c r="E466" s="418"/>
      <c r="F466" s="418"/>
      <c r="G466" s="418"/>
      <c r="H466" s="418"/>
      <c r="I466" s="423"/>
      <c r="K466" s="424"/>
    </row>
    <row r="467" spans="2:11" x14ac:dyDescent="0.25">
      <c r="B467" s="418"/>
      <c r="C467" s="418"/>
      <c r="D467" s="418"/>
      <c r="E467" s="418"/>
      <c r="F467" s="418"/>
      <c r="G467" s="418"/>
      <c r="H467" s="418"/>
      <c r="I467" s="423"/>
      <c r="K467" s="424"/>
    </row>
    <row r="468" spans="2:11" x14ac:dyDescent="0.25">
      <c r="B468" s="418"/>
      <c r="C468" s="418"/>
      <c r="D468" s="418"/>
      <c r="E468" s="418"/>
      <c r="F468" s="418"/>
      <c r="G468" s="418"/>
      <c r="H468" s="418"/>
      <c r="I468" s="423"/>
      <c r="K468" s="424"/>
    </row>
    <row r="469" spans="2:11" x14ac:dyDescent="0.25">
      <c r="B469" s="418"/>
      <c r="C469" s="418"/>
      <c r="D469" s="418"/>
      <c r="E469" s="418"/>
      <c r="F469" s="418"/>
      <c r="G469" s="418"/>
      <c r="H469" s="418"/>
      <c r="I469" s="423"/>
      <c r="K469" s="424"/>
    </row>
    <row r="470" spans="2:11" x14ac:dyDescent="0.25">
      <c r="B470" s="418"/>
      <c r="C470" s="418"/>
      <c r="D470" s="418"/>
      <c r="E470" s="418"/>
      <c r="F470" s="418"/>
      <c r="G470" s="418"/>
      <c r="H470" s="418"/>
      <c r="I470" s="423"/>
      <c r="K470" s="424"/>
    </row>
    <row r="471" spans="2:11" x14ac:dyDescent="0.25">
      <c r="B471" s="418"/>
      <c r="C471" s="418"/>
      <c r="D471" s="418"/>
      <c r="E471" s="418"/>
      <c r="F471" s="418"/>
      <c r="G471" s="418"/>
      <c r="H471" s="418"/>
      <c r="I471" s="423"/>
      <c r="K471" s="424"/>
    </row>
    <row r="472" spans="2:11" x14ac:dyDescent="0.25">
      <c r="B472" s="418"/>
      <c r="C472" s="418"/>
      <c r="D472" s="418"/>
      <c r="E472" s="418"/>
      <c r="F472" s="418"/>
      <c r="G472" s="418"/>
      <c r="H472" s="418"/>
      <c r="I472" s="423"/>
      <c r="K472" s="424"/>
    </row>
    <row r="473" spans="2:11" x14ac:dyDescent="0.25">
      <c r="B473" s="418"/>
      <c r="C473" s="418"/>
      <c r="D473" s="418"/>
      <c r="E473" s="418"/>
      <c r="F473" s="418"/>
      <c r="G473" s="418"/>
      <c r="H473" s="418"/>
      <c r="I473" s="423"/>
      <c r="K473" s="424"/>
    </row>
    <row r="474" spans="2:11" x14ac:dyDescent="0.25">
      <c r="B474" s="418"/>
      <c r="C474" s="418"/>
      <c r="D474" s="418"/>
      <c r="E474" s="418"/>
      <c r="F474" s="418"/>
      <c r="G474" s="418"/>
      <c r="H474" s="418"/>
      <c r="I474" s="423"/>
      <c r="K474" s="424"/>
    </row>
    <row r="475" spans="2:11" x14ac:dyDescent="0.25">
      <c r="B475" s="418"/>
      <c r="C475" s="418"/>
      <c r="D475" s="418"/>
      <c r="E475" s="418"/>
      <c r="F475" s="418"/>
      <c r="G475" s="418"/>
      <c r="H475" s="418"/>
      <c r="I475" s="423"/>
      <c r="K475" s="424"/>
    </row>
    <row r="476" spans="2:11" x14ac:dyDescent="0.25">
      <c r="B476" s="418"/>
      <c r="C476" s="418"/>
      <c r="D476" s="418"/>
      <c r="E476" s="418"/>
      <c r="F476" s="418"/>
      <c r="G476" s="418"/>
      <c r="H476" s="418"/>
      <c r="I476" s="423"/>
      <c r="K476" s="424"/>
    </row>
    <row r="477" spans="2:11" x14ac:dyDescent="0.25">
      <c r="B477" s="418"/>
      <c r="C477" s="418"/>
      <c r="D477" s="418"/>
      <c r="E477" s="418"/>
      <c r="F477" s="418"/>
      <c r="G477" s="418"/>
      <c r="H477" s="418"/>
      <c r="I477" s="423"/>
      <c r="K477" s="424"/>
    </row>
    <row r="478" spans="2:11" x14ac:dyDescent="0.25">
      <c r="B478" s="418"/>
      <c r="C478" s="418"/>
      <c r="D478" s="418"/>
      <c r="E478" s="418"/>
      <c r="F478" s="418"/>
      <c r="G478" s="418"/>
      <c r="H478" s="418"/>
      <c r="I478" s="423"/>
      <c r="K478" s="424"/>
    </row>
    <row r="479" spans="2:11" x14ac:dyDescent="0.25">
      <c r="B479" s="418"/>
      <c r="C479" s="418"/>
      <c r="D479" s="418"/>
      <c r="E479" s="418"/>
      <c r="F479" s="418"/>
      <c r="G479" s="418"/>
      <c r="H479" s="418"/>
      <c r="I479" s="423"/>
      <c r="K479" s="424"/>
    </row>
    <row r="480" spans="2:11" x14ac:dyDescent="0.25">
      <c r="B480" s="418"/>
      <c r="C480" s="418"/>
      <c r="D480" s="418"/>
      <c r="E480" s="418"/>
      <c r="F480" s="418"/>
      <c r="G480" s="418"/>
      <c r="H480" s="418"/>
      <c r="I480" s="423"/>
      <c r="K480" s="424"/>
    </row>
    <row r="481" spans="2:11" x14ac:dyDescent="0.25">
      <c r="B481" s="418"/>
      <c r="C481" s="418"/>
      <c r="D481" s="418"/>
      <c r="E481" s="418"/>
      <c r="F481" s="418"/>
      <c r="G481" s="418"/>
      <c r="H481" s="418"/>
      <c r="I481" s="423"/>
      <c r="K481" s="424"/>
    </row>
    <row r="482" spans="2:11" x14ac:dyDescent="0.25">
      <c r="B482" s="418"/>
      <c r="C482" s="418"/>
      <c r="D482" s="418"/>
      <c r="E482" s="418"/>
      <c r="F482" s="418"/>
      <c r="G482" s="418"/>
      <c r="H482" s="418"/>
      <c r="I482" s="423"/>
      <c r="K482" s="424"/>
    </row>
    <row r="483" spans="2:11" x14ac:dyDescent="0.25">
      <c r="B483" s="418"/>
      <c r="C483" s="418"/>
      <c r="D483" s="418"/>
      <c r="E483" s="418"/>
      <c r="F483" s="418"/>
      <c r="G483" s="418"/>
      <c r="H483" s="418"/>
      <c r="I483" s="423"/>
      <c r="K483" s="424"/>
    </row>
    <row r="484" spans="2:11" x14ac:dyDescent="0.25">
      <c r="B484" s="418"/>
      <c r="C484" s="418"/>
      <c r="D484" s="418"/>
      <c r="E484" s="418"/>
      <c r="F484" s="418"/>
      <c r="G484" s="418"/>
      <c r="H484" s="418"/>
      <c r="I484" s="423"/>
      <c r="K484" s="424"/>
    </row>
    <row r="485" spans="2:11" x14ac:dyDescent="0.25">
      <c r="B485" s="418"/>
      <c r="C485" s="418"/>
      <c r="D485" s="418"/>
      <c r="E485" s="418"/>
      <c r="F485" s="418"/>
      <c r="G485" s="418"/>
      <c r="H485" s="418"/>
      <c r="I485" s="423"/>
      <c r="K485" s="424"/>
    </row>
    <row r="486" spans="2:11" x14ac:dyDescent="0.25">
      <c r="B486" s="418"/>
      <c r="C486" s="418"/>
      <c r="D486" s="418"/>
      <c r="E486" s="418"/>
      <c r="F486" s="418"/>
      <c r="G486" s="418"/>
      <c r="H486" s="418"/>
      <c r="I486" s="423"/>
      <c r="K486" s="424"/>
    </row>
    <row r="487" spans="2:11" x14ac:dyDescent="0.25">
      <c r="B487" s="418"/>
      <c r="C487" s="418"/>
      <c r="D487" s="418"/>
      <c r="E487" s="418"/>
      <c r="F487" s="418"/>
      <c r="G487" s="418"/>
      <c r="H487" s="418"/>
      <c r="I487" s="423"/>
      <c r="K487" s="424"/>
    </row>
    <row r="488" spans="2:11" x14ac:dyDescent="0.25">
      <c r="B488" s="418"/>
      <c r="C488" s="418"/>
      <c r="D488" s="418"/>
      <c r="E488" s="418"/>
      <c r="F488" s="418"/>
      <c r="G488" s="418"/>
      <c r="H488" s="418"/>
      <c r="I488" s="423"/>
      <c r="K488" s="424"/>
    </row>
    <row r="489" spans="2:11" x14ac:dyDescent="0.25">
      <c r="B489" s="418"/>
      <c r="C489" s="418"/>
      <c r="D489" s="418"/>
      <c r="E489" s="418"/>
      <c r="F489" s="418"/>
      <c r="G489" s="418"/>
      <c r="H489" s="418"/>
      <c r="I489" s="423"/>
      <c r="K489" s="424"/>
    </row>
    <row r="490" spans="2:11" x14ac:dyDescent="0.25">
      <c r="B490" s="418"/>
      <c r="C490" s="418"/>
      <c r="D490" s="418"/>
      <c r="E490" s="418"/>
      <c r="F490" s="418"/>
      <c r="G490" s="418"/>
      <c r="H490" s="418"/>
      <c r="I490" s="423"/>
      <c r="K490" s="424"/>
    </row>
    <row r="491" spans="2:11" x14ac:dyDescent="0.25">
      <c r="B491" s="418"/>
      <c r="C491" s="418"/>
      <c r="D491" s="418"/>
      <c r="E491" s="418"/>
      <c r="F491" s="418"/>
      <c r="G491" s="418"/>
      <c r="H491" s="418"/>
      <c r="I491" s="423"/>
      <c r="K491" s="424"/>
    </row>
    <row r="492" spans="2:11" x14ac:dyDescent="0.25">
      <c r="B492" s="418"/>
      <c r="C492" s="418"/>
      <c r="D492" s="418"/>
      <c r="E492" s="418"/>
      <c r="F492" s="418"/>
      <c r="G492" s="418"/>
      <c r="H492" s="418"/>
      <c r="I492" s="423"/>
      <c r="K492" s="424"/>
    </row>
    <row r="493" spans="2:11" x14ac:dyDescent="0.25">
      <c r="B493" s="418"/>
      <c r="C493" s="418"/>
      <c r="D493" s="418"/>
      <c r="E493" s="418"/>
      <c r="F493" s="418"/>
      <c r="G493" s="418"/>
      <c r="H493" s="418"/>
      <c r="I493" s="423"/>
      <c r="K493" s="424"/>
    </row>
    <row r="494" spans="2:11" x14ac:dyDescent="0.25">
      <c r="B494" s="418"/>
      <c r="C494" s="418"/>
      <c r="D494" s="418"/>
      <c r="E494" s="418"/>
      <c r="F494" s="418"/>
      <c r="G494" s="418"/>
      <c r="H494" s="418"/>
      <c r="I494" s="423"/>
      <c r="K494" s="424"/>
    </row>
    <row r="495" spans="2:11" x14ac:dyDescent="0.25">
      <c r="B495" s="418"/>
      <c r="C495" s="418"/>
      <c r="D495" s="418"/>
      <c r="E495" s="418"/>
      <c r="F495" s="418"/>
      <c r="G495" s="418"/>
      <c r="H495" s="418"/>
      <c r="I495" s="423"/>
      <c r="K495" s="424"/>
    </row>
    <row r="496" spans="2:11" x14ac:dyDescent="0.25">
      <c r="B496" s="418"/>
      <c r="C496" s="418"/>
      <c r="D496" s="418"/>
      <c r="E496" s="418"/>
      <c r="F496" s="418"/>
      <c r="G496" s="418"/>
      <c r="H496" s="418"/>
      <c r="I496" s="423"/>
      <c r="K496" s="424"/>
    </row>
    <row r="497" spans="2:11" x14ac:dyDescent="0.25">
      <c r="B497" s="418"/>
      <c r="C497" s="418"/>
      <c r="D497" s="418"/>
      <c r="E497" s="418"/>
      <c r="F497" s="418"/>
      <c r="G497" s="418"/>
      <c r="H497" s="418"/>
      <c r="I497" s="423"/>
      <c r="K497" s="424"/>
    </row>
    <row r="498" spans="2:11" x14ac:dyDescent="0.25">
      <c r="B498" s="418"/>
      <c r="C498" s="418"/>
      <c r="D498" s="418"/>
      <c r="E498" s="418"/>
      <c r="F498" s="418"/>
      <c r="G498" s="418"/>
      <c r="H498" s="418"/>
      <c r="I498" s="423"/>
      <c r="K498" s="424"/>
    </row>
    <row r="499" spans="2:11" x14ac:dyDescent="0.25">
      <c r="B499" s="418"/>
      <c r="C499" s="418"/>
      <c r="D499" s="418"/>
      <c r="E499" s="418"/>
      <c r="F499" s="418"/>
      <c r="G499" s="418"/>
      <c r="H499" s="418"/>
      <c r="I499" s="423"/>
      <c r="K499" s="424"/>
    </row>
    <row r="500" spans="2:11" x14ac:dyDescent="0.25">
      <c r="B500" s="418"/>
      <c r="C500" s="418"/>
      <c r="D500" s="418"/>
      <c r="E500" s="418"/>
      <c r="F500" s="418"/>
      <c r="G500" s="418"/>
      <c r="H500" s="418"/>
      <c r="I500" s="423"/>
      <c r="K500" s="424"/>
    </row>
    <row r="501" spans="2:11" x14ac:dyDescent="0.25">
      <c r="B501" s="418"/>
      <c r="C501" s="418"/>
      <c r="D501" s="418"/>
      <c r="E501" s="418"/>
      <c r="F501" s="418"/>
      <c r="G501" s="418"/>
      <c r="H501" s="418"/>
      <c r="I501" s="423"/>
      <c r="K501" s="424"/>
    </row>
    <row r="502" spans="2:11" x14ac:dyDescent="0.25">
      <c r="B502" s="418"/>
      <c r="C502" s="418"/>
      <c r="D502" s="418"/>
      <c r="E502" s="418"/>
      <c r="F502" s="418"/>
      <c r="G502" s="418"/>
      <c r="H502" s="418"/>
      <c r="I502" s="423"/>
      <c r="K502" s="424"/>
    </row>
    <row r="503" spans="2:11" x14ac:dyDescent="0.25">
      <c r="B503" s="418"/>
      <c r="C503" s="418"/>
      <c r="D503" s="418"/>
      <c r="E503" s="418"/>
      <c r="F503" s="418"/>
      <c r="G503" s="418"/>
      <c r="H503" s="418"/>
      <c r="I503" s="423"/>
      <c r="K503" s="424"/>
    </row>
    <row r="504" spans="2:11" x14ac:dyDescent="0.25">
      <c r="B504" s="418"/>
      <c r="C504" s="418"/>
      <c r="D504" s="418"/>
      <c r="E504" s="418"/>
      <c r="F504" s="418"/>
      <c r="G504" s="418"/>
      <c r="H504" s="418"/>
      <c r="I504" s="423"/>
      <c r="K504" s="424"/>
    </row>
    <row r="505" spans="2:11" x14ac:dyDescent="0.25">
      <c r="B505" s="418"/>
      <c r="C505" s="418"/>
      <c r="D505" s="418"/>
      <c r="E505" s="418"/>
      <c r="F505" s="418"/>
      <c r="G505" s="418"/>
      <c r="H505" s="418"/>
      <c r="I505" s="423"/>
      <c r="K505" s="424"/>
    </row>
    <row r="506" spans="2:11" x14ac:dyDescent="0.25">
      <c r="B506" s="418"/>
      <c r="C506" s="418"/>
      <c r="D506" s="418"/>
      <c r="E506" s="418"/>
      <c r="F506" s="418"/>
      <c r="G506" s="418"/>
      <c r="H506" s="418"/>
      <c r="I506" s="423"/>
      <c r="K506" s="424"/>
    </row>
    <row r="507" spans="2:11" x14ac:dyDescent="0.25">
      <c r="B507" s="418"/>
      <c r="C507" s="418"/>
      <c r="D507" s="418"/>
      <c r="E507" s="418"/>
      <c r="F507" s="418"/>
      <c r="G507" s="418"/>
      <c r="H507" s="418"/>
      <c r="I507" s="423"/>
      <c r="K507" s="424"/>
    </row>
    <row r="508" spans="2:11" x14ac:dyDescent="0.25">
      <c r="B508" s="418"/>
      <c r="C508" s="418"/>
      <c r="D508" s="418"/>
      <c r="E508" s="418"/>
      <c r="F508" s="418"/>
      <c r="G508" s="418"/>
      <c r="H508" s="418"/>
      <c r="I508" s="423"/>
      <c r="K508" s="424"/>
    </row>
    <row r="509" spans="2:11" x14ac:dyDescent="0.25">
      <c r="B509" s="418"/>
      <c r="C509" s="418"/>
      <c r="D509" s="418"/>
      <c r="E509" s="418"/>
      <c r="F509" s="418"/>
      <c r="G509" s="418"/>
      <c r="H509" s="418"/>
      <c r="I509" s="423"/>
      <c r="K509" s="424"/>
    </row>
    <row r="510" spans="2:11" x14ac:dyDescent="0.25">
      <c r="B510" s="418"/>
      <c r="C510" s="418"/>
      <c r="D510" s="418"/>
      <c r="E510" s="418"/>
      <c r="F510" s="418"/>
      <c r="G510" s="418"/>
      <c r="H510" s="418"/>
      <c r="I510" s="423"/>
      <c r="K510" s="424"/>
    </row>
    <row r="511" spans="2:11" x14ac:dyDescent="0.25">
      <c r="B511" s="418"/>
      <c r="C511" s="418"/>
      <c r="D511" s="418"/>
      <c r="E511" s="418"/>
      <c r="F511" s="418"/>
      <c r="G511" s="418"/>
      <c r="H511" s="418"/>
      <c r="I511" s="423"/>
      <c r="K511" s="424"/>
    </row>
    <row r="512" spans="2:11" x14ac:dyDescent="0.25">
      <c r="B512" s="418"/>
      <c r="C512" s="418"/>
      <c r="D512" s="418"/>
      <c r="E512" s="418"/>
      <c r="F512" s="418"/>
      <c r="G512" s="418"/>
      <c r="H512" s="418"/>
      <c r="I512" s="423"/>
      <c r="K512" s="424"/>
    </row>
    <row r="513" spans="2:11" x14ac:dyDescent="0.25">
      <c r="B513" s="418"/>
      <c r="C513" s="418"/>
      <c r="D513" s="418"/>
      <c r="E513" s="418"/>
      <c r="F513" s="418"/>
      <c r="G513" s="418"/>
      <c r="H513" s="418"/>
      <c r="I513" s="423"/>
      <c r="K513" s="424"/>
    </row>
    <row r="514" spans="2:11" x14ac:dyDescent="0.25">
      <c r="B514" s="418"/>
      <c r="C514" s="418"/>
      <c r="D514" s="418"/>
      <c r="E514" s="418"/>
      <c r="F514" s="418"/>
      <c r="G514" s="418"/>
      <c r="H514" s="418"/>
      <c r="I514" s="423"/>
      <c r="K514" s="424"/>
    </row>
    <row r="515" spans="2:11" x14ac:dyDescent="0.25">
      <c r="B515" s="418"/>
      <c r="C515" s="418"/>
      <c r="D515" s="418"/>
      <c r="E515" s="418"/>
      <c r="F515" s="418"/>
      <c r="G515" s="418"/>
      <c r="H515" s="418"/>
      <c r="I515" s="423"/>
      <c r="K515" s="424"/>
    </row>
    <row r="516" spans="2:11" x14ac:dyDescent="0.25">
      <c r="B516" s="418"/>
      <c r="C516" s="418"/>
      <c r="D516" s="418"/>
      <c r="E516" s="418"/>
      <c r="F516" s="418"/>
      <c r="G516" s="418"/>
      <c r="H516" s="418"/>
      <c r="I516" s="423"/>
      <c r="K516" s="424"/>
    </row>
    <row r="517" spans="2:11" x14ac:dyDescent="0.25">
      <c r="B517" s="418"/>
      <c r="C517" s="418"/>
      <c r="D517" s="418"/>
      <c r="E517" s="418"/>
      <c r="F517" s="418"/>
      <c r="G517" s="418"/>
      <c r="H517" s="418"/>
      <c r="I517" s="423"/>
      <c r="K517" s="424"/>
    </row>
    <row r="518" spans="2:11" x14ac:dyDescent="0.25">
      <c r="B518" s="418"/>
      <c r="C518" s="418"/>
      <c r="D518" s="418"/>
      <c r="E518" s="418"/>
      <c r="F518" s="418"/>
      <c r="G518" s="418"/>
      <c r="H518" s="418"/>
      <c r="I518" s="423"/>
      <c r="K518" s="424"/>
    </row>
    <row r="519" spans="2:11" x14ac:dyDescent="0.25">
      <c r="B519" s="418"/>
      <c r="C519" s="418"/>
      <c r="D519" s="418"/>
      <c r="E519" s="418"/>
      <c r="F519" s="418"/>
      <c r="G519" s="418"/>
      <c r="H519" s="418"/>
      <c r="I519" s="423"/>
      <c r="K519" s="424"/>
    </row>
    <row r="520" spans="2:11" x14ac:dyDescent="0.25">
      <c r="B520" s="418"/>
      <c r="C520" s="418"/>
      <c r="D520" s="418"/>
      <c r="E520" s="418"/>
      <c r="F520" s="418"/>
      <c r="G520" s="418"/>
      <c r="H520" s="418"/>
      <c r="I520" s="423"/>
      <c r="K520" s="424"/>
    </row>
    <row r="521" spans="2:11" x14ac:dyDescent="0.25">
      <c r="B521" s="418"/>
      <c r="C521" s="418"/>
      <c r="D521" s="418"/>
      <c r="E521" s="418"/>
      <c r="F521" s="418"/>
      <c r="G521" s="418"/>
      <c r="H521" s="418"/>
      <c r="I521" s="423"/>
      <c r="K521" s="424"/>
    </row>
    <row r="522" spans="2:11" x14ac:dyDescent="0.25">
      <c r="B522" s="418"/>
      <c r="C522" s="418"/>
      <c r="D522" s="418"/>
      <c r="E522" s="418"/>
      <c r="F522" s="418"/>
      <c r="G522" s="418"/>
      <c r="H522" s="418"/>
      <c r="I522" s="423"/>
      <c r="K522" s="424"/>
    </row>
    <row r="523" spans="2:11" x14ac:dyDescent="0.25">
      <c r="B523" s="418"/>
      <c r="C523" s="418"/>
      <c r="D523" s="418"/>
      <c r="E523" s="418"/>
      <c r="F523" s="418"/>
      <c r="G523" s="418"/>
      <c r="H523" s="418"/>
      <c r="I523" s="423"/>
      <c r="K523" s="424"/>
    </row>
    <row r="524" spans="2:11" x14ac:dyDescent="0.25">
      <c r="B524" s="418"/>
      <c r="C524" s="418"/>
      <c r="D524" s="418"/>
      <c r="E524" s="418"/>
      <c r="F524" s="418"/>
      <c r="G524" s="418"/>
      <c r="H524" s="418"/>
      <c r="I524" s="423"/>
      <c r="K524" s="424"/>
    </row>
    <row r="525" spans="2:11" x14ac:dyDescent="0.25">
      <c r="B525" s="418"/>
      <c r="C525" s="418"/>
      <c r="D525" s="418"/>
      <c r="E525" s="418"/>
      <c r="F525" s="418"/>
      <c r="G525" s="418"/>
      <c r="H525" s="418"/>
      <c r="I525" s="423"/>
      <c r="K525" s="424"/>
    </row>
    <row r="526" spans="2:11" x14ac:dyDescent="0.25">
      <c r="B526" s="418"/>
      <c r="C526" s="418"/>
      <c r="D526" s="418"/>
      <c r="E526" s="418"/>
      <c r="F526" s="418"/>
      <c r="G526" s="418"/>
      <c r="H526" s="418"/>
      <c r="I526" s="423"/>
      <c r="K526" s="424"/>
    </row>
    <row r="527" spans="2:11" x14ac:dyDescent="0.25">
      <c r="B527" s="418"/>
      <c r="C527" s="418"/>
      <c r="D527" s="418"/>
      <c r="E527" s="418"/>
      <c r="F527" s="418"/>
      <c r="G527" s="418"/>
      <c r="H527" s="418"/>
      <c r="I527" s="423"/>
      <c r="K527" s="424"/>
    </row>
    <row r="528" spans="2:11" x14ac:dyDescent="0.25">
      <c r="B528" s="418"/>
      <c r="C528" s="418"/>
      <c r="D528" s="418"/>
      <c r="E528" s="418"/>
      <c r="F528" s="418"/>
      <c r="G528" s="418"/>
      <c r="H528" s="418"/>
      <c r="I528" s="423"/>
      <c r="K528" s="424"/>
    </row>
    <row r="529" spans="2:11" x14ac:dyDescent="0.25">
      <c r="B529" s="418"/>
      <c r="C529" s="418"/>
      <c r="D529" s="418"/>
      <c r="E529" s="418"/>
      <c r="F529" s="418"/>
      <c r="G529" s="418"/>
      <c r="H529" s="418"/>
      <c r="I529" s="423"/>
      <c r="K529" s="424"/>
    </row>
    <row r="530" spans="2:11" x14ac:dyDescent="0.25">
      <c r="B530" s="418"/>
      <c r="C530" s="418"/>
      <c r="D530" s="418"/>
      <c r="E530" s="418"/>
      <c r="F530" s="418"/>
      <c r="G530" s="418"/>
      <c r="H530" s="418"/>
      <c r="I530" s="423"/>
      <c r="K530" s="424"/>
    </row>
    <row r="531" spans="2:11" x14ac:dyDescent="0.25">
      <c r="B531" s="418"/>
      <c r="C531" s="418"/>
      <c r="D531" s="418"/>
      <c r="E531" s="418"/>
      <c r="F531" s="418"/>
      <c r="G531" s="418"/>
      <c r="H531" s="418"/>
      <c r="I531" s="423"/>
      <c r="K531" s="424"/>
    </row>
    <row r="532" spans="2:11" x14ac:dyDescent="0.25">
      <c r="B532" s="418"/>
      <c r="C532" s="418"/>
      <c r="D532" s="418"/>
      <c r="E532" s="418"/>
      <c r="F532" s="418"/>
      <c r="G532" s="418"/>
      <c r="H532" s="418"/>
      <c r="I532" s="423"/>
      <c r="K532" s="424"/>
    </row>
    <row r="533" spans="2:11" x14ac:dyDescent="0.25">
      <c r="B533" s="418"/>
      <c r="C533" s="418"/>
      <c r="D533" s="418"/>
      <c r="E533" s="418"/>
      <c r="F533" s="418"/>
      <c r="G533" s="418"/>
      <c r="H533" s="418"/>
      <c r="I533" s="423"/>
      <c r="K533" s="424"/>
    </row>
    <row r="534" spans="2:11" x14ac:dyDescent="0.25">
      <c r="B534" s="418"/>
      <c r="C534" s="418"/>
      <c r="D534" s="418"/>
      <c r="E534" s="418"/>
      <c r="F534" s="418"/>
      <c r="G534" s="418"/>
      <c r="H534" s="418"/>
      <c r="I534" s="423"/>
      <c r="K534" s="424"/>
    </row>
    <row r="535" spans="2:11" x14ac:dyDescent="0.25">
      <c r="B535" s="418"/>
      <c r="C535" s="418"/>
      <c r="D535" s="418"/>
      <c r="E535" s="418"/>
      <c r="F535" s="418"/>
      <c r="G535" s="418"/>
      <c r="H535" s="418"/>
      <c r="I535" s="423"/>
      <c r="K535" s="424"/>
    </row>
    <row r="536" spans="2:11" x14ac:dyDescent="0.25">
      <c r="B536" s="418"/>
      <c r="C536" s="418"/>
      <c r="D536" s="418"/>
      <c r="E536" s="418"/>
      <c r="F536" s="418"/>
      <c r="G536" s="418"/>
      <c r="H536" s="418"/>
      <c r="I536" s="423"/>
      <c r="K536" s="424"/>
    </row>
    <row r="537" spans="2:11" x14ac:dyDescent="0.25">
      <c r="B537" s="418"/>
      <c r="C537" s="418"/>
      <c r="D537" s="418"/>
      <c r="E537" s="418"/>
      <c r="F537" s="418"/>
      <c r="G537" s="418"/>
      <c r="H537" s="418"/>
      <c r="I537" s="423"/>
      <c r="K537" s="424"/>
    </row>
    <row r="538" spans="2:11" x14ac:dyDescent="0.25">
      <c r="B538" s="418"/>
      <c r="C538" s="418"/>
      <c r="D538" s="418"/>
      <c r="E538" s="418"/>
      <c r="F538" s="418"/>
      <c r="G538" s="418"/>
      <c r="H538" s="418"/>
      <c r="I538" s="423"/>
      <c r="K538" s="424"/>
    </row>
    <row r="539" spans="2:11" x14ac:dyDescent="0.25">
      <c r="B539" s="418"/>
      <c r="C539" s="418"/>
      <c r="D539" s="418"/>
      <c r="E539" s="418"/>
      <c r="F539" s="418"/>
      <c r="G539" s="418"/>
      <c r="H539" s="418"/>
      <c r="I539" s="423"/>
      <c r="K539" s="424"/>
    </row>
    <row r="540" spans="2:11" x14ac:dyDescent="0.25">
      <c r="B540" s="418"/>
      <c r="C540" s="418"/>
      <c r="D540" s="418"/>
      <c r="E540" s="418"/>
      <c r="F540" s="418"/>
      <c r="G540" s="418"/>
      <c r="H540" s="418"/>
      <c r="I540" s="423"/>
      <c r="K540" s="424"/>
    </row>
    <row r="541" spans="2:11" x14ac:dyDescent="0.25">
      <c r="B541" s="418"/>
      <c r="C541" s="418"/>
      <c r="D541" s="418"/>
      <c r="E541" s="418"/>
      <c r="F541" s="418"/>
      <c r="G541" s="418"/>
      <c r="H541" s="418"/>
      <c r="I541" s="423"/>
      <c r="K541" s="424"/>
    </row>
    <row r="542" spans="2:11" x14ac:dyDescent="0.25">
      <c r="B542" s="418"/>
      <c r="C542" s="418"/>
      <c r="D542" s="418"/>
      <c r="E542" s="418"/>
      <c r="F542" s="418"/>
      <c r="G542" s="418"/>
      <c r="H542" s="418"/>
      <c r="I542" s="423"/>
      <c r="K542" s="424"/>
    </row>
    <row r="543" spans="2:11" x14ac:dyDescent="0.25">
      <c r="B543" s="418"/>
      <c r="C543" s="418"/>
      <c r="D543" s="418"/>
      <c r="E543" s="418"/>
      <c r="F543" s="418"/>
      <c r="G543" s="418"/>
      <c r="H543" s="418"/>
      <c r="I543" s="423"/>
      <c r="K543" s="424"/>
    </row>
    <row r="544" spans="2:11" x14ac:dyDescent="0.25">
      <c r="B544" s="418"/>
      <c r="C544" s="418"/>
      <c r="D544" s="418"/>
      <c r="E544" s="418"/>
      <c r="F544" s="418"/>
      <c r="G544" s="418"/>
      <c r="H544" s="418"/>
      <c r="I544" s="423"/>
      <c r="K544" s="424"/>
    </row>
    <row r="545" spans="2:11" x14ac:dyDescent="0.25">
      <c r="B545" s="418"/>
      <c r="C545" s="418"/>
      <c r="D545" s="418"/>
      <c r="E545" s="418"/>
      <c r="F545" s="418"/>
      <c r="G545" s="418"/>
      <c r="H545" s="418"/>
      <c r="I545" s="423"/>
      <c r="K545" s="424"/>
    </row>
    <row r="546" spans="2:11" x14ac:dyDescent="0.25">
      <c r="B546" s="418"/>
      <c r="C546" s="418"/>
      <c r="D546" s="418"/>
      <c r="E546" s="418"/>
      <c r="F546" s="418"/>
      <c r="G546" s="418"/>
      <c r="H546" s="418"/>
      <c r="I546" s="423"/>
      <c r="K546" s="424"/>
    </row>
    <row r="547" spans="2:11" x14ac:dyDescent="0.25">
      <c r="B547" s="418"/>
      <c r="C547" s="418"/>
      <c r="D547" s="418"/>
      <c r="E547" s="418"/>
      <c r="F547" s="418"/>
      <c r="G547" s="418"/>
      <c r="H547" s="418"/>
      <c r="I547" s="423"/>
      <c r="K547" s="424"/>
    </row>
    <row r="548" spans="2:11" x14ac:dyDescent="0.25">
      <c r="B548" s="418"/>
      <c r="C548" s="418"/>
      <c r="D548" s="418"/>
      <c r="E548" s="418"/>
      <c r="F548" s="418"/>
      <c r="G548" s="418"/>
      <c r="H548" s="418"/>
      <c r="I548" s="423"/>
      <c r="K548" s="424"/>
    </row>
    <row r="549" spans="2:11" x14ac:dyDescent="0.25">
      <c r="B549" s="418"/>
      <c r="C549" s="418"/>
      <c r="D549" s="418"/>
      <c r="E549" s="418"/>
      <c r="F549" s="418"/>
      <c r="G549" s="418"/>
      <c r="H549" s="418"/>
      <c r="I549" s="423"/>
      <c r="K549" s="424"/>
    </row>
    <row r="550" spans="2:11" x14ac:dyDescent="0.25">
      <c r="B550" s="418"/>
      <c r="C550" s="418"/>
      <c r="D550" s="418"/>
      <c r="E550" s="418"/>
      <c r="F550" s="418"/>
      <c r="G550" s="418"/>
      <c r="H550" s="418"/>
      <c r="I550" s="423"/>
      <c r="K550" s="424"/>
    </row>
    <row r="551" spans="2:11" x14ac:dyDescent="0.25">
      <c r="B551" s="418"/>
      <c r="C551" s="418"/>
      <c r="D551" s="418"/>
      <c r="E551" s="418"/>
      <c r="F551" s="418"/>
      <c r="G551" s="418"/>
      <c r="H551" s="418"/>
      <c r="I551" s="423"/>
      <c r="K551" s="424"/>
    </row>
    <row r="552" spans="2:11" x14ac:dyDescent="0.25">
      <c r="B552" s="418"/>
      <c r="C552" s="418"/>
      <c r="D552" s="418"/>
      <c r="E552" s="418"/>
      <c r="F552" s="418"/>
      <c r="G552" s="418"/>
      <c r="H552" s="418"/>
      <c r="I552" s="423"/>
      <c r="K552" s="424"/>
    </row>
    <row r="553" spans="2:11" x14ac:dyDescent="0.25">
      <c r="B553" s="418"/>
      <c r="C553" s="418"/>
      <c r="D553" s="418"/>
      <c r="E553" s="418"/>
      <c r="F553" s="418"/>
      <c r="G553" s="418"/>
      <c r="H553" s="418"/>
      <c r="I553" s="423"/>
      <c r="K553" s="424"/>
    </row>
    <row r="554" spans="2:11" x14ac:dyDescent="0.25">
      <c r="B554" s="418"/>
      <c r="C554" s="418"/>
      <c r="D554" s="418"/>
      <c r="E554" s="418"/>
      <c r="F554" s="418"/>
      <c r="G554" s="418"/>
      <c r="H554" s="418"/>
      <c r="I554" s="423"/>
      <c r="K554" s="424"/>
    </row>
    <row r="555" spans="2:11" x14ac:dyDescent="0.25">
      <c r="B555" s="418"/>
      <c r="C555" s="418"/>
      <c r="D555" s="418"/>
      <c r="E555" s="418"/>
      <c r="F555" s="418"/>
      <c r="G555" s="418"/>
      <c r="H555" s="418"/>
      <c r="I555" s="423"/>
      <c r="K555" s="424"/>
    </row>
    <row r="556" spans="2:11" x14ac:dyDescent="0.25">
      <c r="B556" s="418"/>
      <c r="C556" s="418"/>
      <c r="D556" s="418"/>
      <c r="E556" s="418"/>
      <c r="F556" s="418"/>
      <c r="G556" s="418"/>
      <c r="H556" s="418"/>
      <c r="I556" s="423"/>
      <c r="K556" s="424"/>
    </row>
    <row r="557" spans="2:11" x14ac:dyDescent="0.25">
      <c r="B557" s="418"/>
      <c r="C557" s="418"/>
      <c r="D557" s="418"/>
      <c r="E557" s="418"/>
      <c r="F557" s="418"/>
      <c r="G557" s="418"/>
      <c r="H557" s="418"/>
      <c r="I557" s="423"/>
      <c r="K557" s="424"/>
    </row>
    <row r="558" spans="2:11" x14ac:dyDescent="0.25">
      <c r="B558" s="418"/>
      <c r="C558" s="418"/>
      <c r="D558" s="418"/>
      <c r="E558" s="418"/>
      <c r="F558" s="418"/>
      <c r="G558" s="418"/>
      <c r="H558" s="418"/>
      <c r="I558" s="423"/>
      <c r="K558" s="424"/>
    </row>
    <row r="559" spans="2:11" x14ac:dyDescent="0.25">
      <c r="B559" s="418"/>
      <c r="C559" s="418"/>
      <c r="D559" s="418"/>
      <c r="E559" s="418"/>
      <c r="F559" s="418"/>
      <c r="G559" s="418"/>
      <c r="H559" s="418"/>
      <c r="I559" s="423"/>
      <c r="K559" s="424"/>
    </row>
    <row r="560" spans="2:11" x14ac:dyDescent="0.25">
      <c r="B560" s="418"/>
      <c r="C560" s="418"/>
      <c r="D560" s="418"/>
      <c r="E560" s="418"/>
      <c r="F560" s="418"/>
      <c r="G560" s="418"/>
      <c r="H560" s="418"/>
      <c r="I560" s="423"/>
      <c r="K560" s="424"/>
    </row>
    <row r="561" spans="2:11" x14ac:dyDescent="0.25">
      <c r="B561" s="418"/>
      <c r="C561" s="418"/>
      <c r="D561" s="418"/>
      <c r="E561" s="418"/>
      <c r="F561" s="418"/>
      <c r="G561" s="418"/>
      <c r="H561" s="418"/>
      <c r="I561" s="423"/>
      <c r="K561" s="424"/>
    </row>
    <row r="562" spans="2:11" x14ac:dyDescent="0.25">
      <c r="B562" s="418"/>
      <c r="C562" s="418"/>
      <c r="D562" s="418"/>
      <c r="E562" s="418"/>
      <c r="F562" s="418"/>
      <c r="G562" s="418"/>
      <c r="H562" s="418"/>
      <c r="I562" s="423"/>
      <c r="K562" s="424"/>
    </row>
    <row r="563" spans="2:11" x14ac:dyDescent="0.25">
      <c r="B563" s="418"/>
      <c r="C563" s="418"/>
      <c r="D563" s="418"/>
      <c r="E563" s="418"/>
      <c r="F563" s="418"/>
      <c r="G563" s="418"/>
      <c r="H563" s="418"/>
      <c r="I563" s="423"/>
      <c r="K563" s="424"/>
    </row>
    <row r="564" spans="2:11" x14ac:dyDescent="0.25">
      <c r="B564" s="418"/>
      <c r="C564" s="418"/>
      <c r="D564" s="418"/>
      <c r="E564" s="418"/>
      <c r="F564" s="418"/>
      <c r="G564" s="418"/>
      <c r="H564" s="418"/>
      <c r="I564" s="423"/>
      <c r="K564" s="424"/>
    </row>
    <row r="565" spans="2:11" x14ac:dyDescent="0.25">
      <c r="B565" s="418"/>
      <c r="C565" s="418"/>
      <c r="D565" s="418"/>
      <c r="E565" s="418"/>
      <c r="F565" s="418"/>
      <c r="G565" s="418"/>
      <c r="H565" s="418"/>
      <c r="I565" s="423"/>
      <c r="K565" s="424"/>
    </row>
    <row r="566" spans="2:11" x14ac:dyDescent="0.25">
      <c r="B566" s="418"/>
      <c r="C566" s="418"/>
      <c r="D566" s="418"/>
      <c r="E566" s="418"/>
      <c r="F566" s="418"/>
      <c r="G566" s="418"/>
      <c r="H566" s="418"/>
      <c r="I566" s="423"/>
      <c r="K566" s="424"/>
    </row>
    <row r="567" spans="2:11" x14ac:dyDescent="0.25">
      <c r="B567" s="418"/>
      <c r="C567" s="418"/>
      <c r="D567" s="418"/>
      <c r="E567" s="418"/>
      <c r="F567" s="418"/>
      <c r="G567" s="418"/>
      <c r="H567" s="418"/>
      <c r="I567" s="423"/>
      <c r="K567" s="424"/>
    </row>
    <row r="568" spans="2:11" x14ac:dyDescent="0.25">
      <c r="B568" s="418"/>
      <c r="C568" s="418"/>
      <c r="D568" s="418"/>
      <c r="E568" s="418"/>
      <c r="F568" s="418"/>
      <c r="G568" s="418"/>
      <c r="H568" s="418"/>
      <c r="I568" s="423"/>
      <c r="K568" s="424"/>
    </row>
    <row r="569" spans="2:11" x14ac:dyDescent="0.25">
      <c r="B569" s="418"/>
      <c r="C569" s="418"/>
      <c r="D569" s="418"/>
      <c r="E569" s="418"/>
      <c r="F569" s="418"/>
      <c r="G569" s="418"/>
      <c r="H569" s="418"/>
      <c r="I569" s="423"/>
      <c r="K569" s="424"/>
    </row>
    <row r="570" spans="2:11" x14ac:dyDescent="0.25">
      <c r="B570" s="418"/>
      <c r="C570" s="418"/>
      <c r="D570" s="418"/>
      <c r="E570" s="418"/>
      <c r="F570" s="418"/>
      <c r="G570" s="418"/>
      <c r="H570" s="418"/>
      <c r="I570" s="423"/>
      <c r="K570" s="424"/>
    </row>
    <row r="571" spans="2:11" x14ac:dyDescent="0.25">
      <c r="B571" s="418"/>
      <c r="C571" s="418"/>
      <c r="D571" s="418"/>
      <c r="E571" s="418"/>
      <c r="F571" s="418"/>
      <c r="G571" s="418"/>
      <c r="H571" s="418"/>
      <c r="I571" s="423"/>
      <c r="K571" s="424"/>
    </row>
    <row r="572" spans="2:11" x14ac:dyDescent="0.25">
      <c r="B572" s="418"/>
      <c r="C572" s="418"/>
      <c r="D572" s="418"/>
      <c r="E572" s="418"/>
      <c r="F572" s="418"/>
      <c r="G572" s="418"/>
      <c r="H572" s="418"/>
      <c r="I572" s="423"/>
      <c r="K572" s="424"/>
    </row>
    <row r="573" spans="2:11" x14ac:dyDescent="0.25">
      <c r="B573" s="418"/>
      <c r="C573" s="418"/>
      <c r="D573" s="418"/>
      <c r="E573" s="418"/>
      <c r="F573" s="418"/>
      <c r="G573" s="418"/>
      <c r="H573" s="418"/>
      <c r="I573" s="423"/>
      <c r="K573" s="424"/>
    </row>
    <row r="574" spans="2:11" x14ac:dyDescent="0.25">
      <c r="B574" s="418"/>
      <c r="C574" s="418"/>
      <c r="D574" s="418"/>
      <c r="E574" s="418"/>
      <c r="F574" s="418"/>
      <c r="G574" s="418"/>
      <c r="H574" s="418"/>
      <c r="I574" s="423"/>
      <c r="K574" s="424"/>
    </row>
    <row r="575" spans="2:11" x14ac:dyDescent="0.25">
      <c r="B575" s="418"/>
      <c r="C575" s="418"/>
      <c r="D575" s="418"/>
      <c r="E575" s="418"/>
      <c r="F575" s="418"/>
      <c r="G575" s="418"/>
      <c r="H575" s="418"/>
      <c r="I575" s="423"/>
      <c r="K575" s="424"/>
    </row>
    <row r="576" spans="2:11" x14ac:dyDescent="0.25">
      <c r="B576" s="418"/>
      <c r="C576" s="418"/>
      <c r="D576" s="418"/>
      <c r="E576" s="418"/>
      <c r="F576" s="418"/>
      <c r="G576" s="418"/>
      <c r="H576" s="418"/>
      <c r="I576" s="423"/>
      <c r="K576" s="424"/>
    </row>
    <row r="577" spans="2:11" x14ac:dyDescent="0.25">
      <c r="B577" s="418"/>
      <c r="C577" s="418"/>
      <c r="D577" s="418"/>
      <c r="E577" s="418"/>
      <c r="F577" s="418"/>
      <c r="G577" s="418"/>
      <c r="H577" s="418"/>
      <c r="I577" s="423"/>
      <c r="K577" s="424"/>
    </row>
    <row r="578" spans="2:11" x14ac:dyDescent="0.25">
      <c r="B578" s="418"/>
      <c r="C578" s="418"/>
      <c r="D578" s="418"/>
      <c r="E578" s="418"/>
      <c r="F578" s="418"/>
      <c r="G578" s="418"/>
      <c r="H578" s="418"/>
      <c r="I578" s="423"/>
      <c r="K578" s="424"/>
    </row>
    <row r="579" spans="2:11" x14ac:dyDescent="0.25">
      <c r="B579" s="418"/>
      <c r="C579" s="418"/>
      <c r="D579" s="418"/>
      <c r="E579" s="418"/>
      <c r="F579" s="418"/>
      <c r="G579" s="418"/>
      <c r="H579" s="418"/>
      <c r="I579" s="423"/>
      <c r="K579" s="424"/>
    </row>
    <row r="580" spans="2:11" x14ac:dyDescent="0.25">
      <c r="B580" s="418"/>
      <c r="C580" s="418"/>
      <c r="D580" s="418"/>
      <c r="E580" s="418"/>
      <c r="F580" s="418"/>
      <c r="G580" s="418"/>
      <c r="H580" s="418"/>
      <c r="I580" s="423"/>
      <c r="K580" s="424"/>
    </row>
    <row r="581" spans="2:11" x14ac:dyDescent="0.25">
      <c r="B581" s="418"/>
      <c r="C581" s="418"/>
      <c r="D581" s="418"/>
      <c r="E581" s="418"/>
      <c r="F581" s="418"/>
      <c r="G581" s="418"/>
      <c r="H581" s="418"/>
      <c r="I581" s="423"/>
      <c r="K581" s="424"/>
    </row>
    <row r="582" spans="2:11" x14ac:dyDescent="0.25">
      <c r="B582" s="418"/>
      <c r="C582" s="418"/>
      <c r="D582" s="418"/>
      <c r="E582" s="418"/>
      <c r="F582" s="418"/>
      <c r="G582" s="418"/>
      <c r="H582" s="418"/>
      <c r="I582" s="423"/>
      <c r="K582" s="424"/>
    </row>
    <row r="583" spans="2:11" x14ac:dyDescent="0.25">
      <c r="B583" s="418"/>
      <c r="C583" s="418"/>
      <c r="D583" s="418"/>
      <c r="E583" s="418"/>
      <c r="F583" s="418"/>
      <c r="G583" s="418"/>
      <c r="H583" s="418"/>
      <c r="I583" s="423"/>
      <c r="K583" s="424"/>
    </row>
    <row r="584" spans="2:11" x14ac:dyDescent="0.25">
      <c r="B584" s="418"/>
      <c r="C584" s="418"/>
      <c r="D584" s="418"/>
      <c r="E584" s="418"/>
      <c r="F584" s="418"/>
      <c r="G584" s="418"/>
      <c r="H584" s="418"/>
      <c r="I584" s="423"/>
      <c r="K584" s="424"/>
    </row>
    <row r="585" spans="2:11" x14ac:dyDescent="0.25">
      <c r="B585" s="418"/>
      <c r="C585" s="418"/>
      <c r="D585" s="418"/>
      <c r="E585" s="418"/>
      <c r="F585" s="418"/>
      <c r="G585" s="418"/>
      <c r="H585" s="418"/>
      <c r="I585" s="423"/>
      <c r="K585" s="424"/>
    </row>
    <row r="586" spans="2:11" x14ac:dyDescent="0.25">
      <c r="B586" s="418"/>
      <c r="C586" s="418"/>
      <c r="D586" s="418"/>
      <c r="E586" s="418"/>
      <c r="F586" s="418"/>
      <c r="G586" s="418"/>
      <c r="H586" s="418"/>
      <c r="I586" s="423"/>
      <c r="K586" s="424"/>
    </row>
    <row r="587" spans="2:11" x14ac:dyDescent="0.25">
      <c r="B587" s="418"/>
      <c r="C587" s="418"/>
      <c r="D587" s="418"/>
      <c r="E587" s="418"/>
      <c r="F587" s="418"/>
      <c r="G587" s="418"/>
      <c r="H587" s="418"/>
      <c r="I587" s="423"/>
      <c r="K587" s="424"/>
    </row>
    <row r="588" spans="2:11" x14ac:dyDescent="0.25">
      <c r="B588" s="418"/>
      <c r="C588" s="418"/>
      <c r="D588" s="418"/>
      <c r="E588" s="418"/>
      <c r="F588" s="418"/>
      <c r="G588" s="418"/>
      <c r="H588" s="418"/>
      <c r="I588" s="423"/>
      <c r="K588" s="424"/>
    </row>
    <row r="589" spans="2:11" x14ac:dyDescent="0.25">
      <c r="B589" s="418"/>
      <c r="C589" s="418"/>
      <c r="D589" s="418"/>
      <c r="E589" s="418"/>
      <c r="F589" s="418"/>
      <c r="G589" s="418"/>
      <c r="H589" s="418"/>
      <c r="I589" s="423"/>
      <c r="K589" s="424"/>
    </row>
    <row r="590" spans="2:11" x14ac:dyDescent="0.25">
      <c r="B590" s="418"/>
      <c r="C590" s="418"/>
      <c r="D590" s="418"/>
      <c r="E590" s="418"/>
      <c r="F590" s="418"/>
      <c r="G590" s="418"/>
      <c r="H590" s="418"/>
      <c r="I590" s="423"/>
      <c r="K590" s="424"/>
    </row>
    <row r="591" spans="2:11" x14ac:dyDescent="0.25">
      <c r="B591" s="418"/>
      <c r="C591" s="418"/>
      <c r="D591" s="418"/>
      <c r="E591" s="418"/>
      <c r="F591" s="418"/>
      <c r="G591" s="418"/>
      <c r="H591" s="418"/>
      <c r="I591" s="423"/>
      <c r="K591" s="424"/>
    </row>
    <row r="592" spans="2:11" x14ac:dyDescent="0.25">
      <c r="B592" s="418"/>
      <c r="C592" s="418"/>
      <c r="D592" s="418"/>
      <c r="E592" s="418"/>
      <c r="F592" s="418"/>
      <c r="G592" s="418"/>
      <c r="H592" s="418"/>
      <c r="I592" s="423"/>
      <c r="K592" s="424"/>
    </row>
    <row r="593" spans="2:11" x14ac:dyDescent="0.25">
      <c r="B593" s="418"/>
      <c r="C593" s="418"/>
      <c r="D593" s="418"/>
      <c r="E593" s="418"/>
      <c r="F593" s="418"/>
      <c r="G593" s="418"/>
      <c r="H593" s="418"/>
      <c r="I593" s="423"/>
      <c r="K593" s="424"/>
    </row>
    <row r="594" spans="2:11" x14ac:dyDescent="0.25">
      <c r="B594" s="418"/>
      <c r="C594" s="418"/>
      <c r="D594" s="418"/>
      <c r="E594" s="418"/>
      <c r="F594" s="418"/>
      <c r="G594" s="418"/>
      <c r="H594" s="418"/>
      <c r="I594" s="423"/>
      <c r="K594" s="424"/>
    </row>
    <row r="595" spans="2:11" x14ac:dyDescent="0.25">
      <c r="B595" s="418"/>
      <c r="C595" s="418"/>
      <c r="D595" s="418"/>
      <c r="E595" s="418"/>
      <c r="F595" s="418"/>
      <c r="G595" s="418"/>
      <c r="H595" s="418"/>
      <c r="I595" s="423"/>
      <c r="K595" s="424"/>
    </row>
    <row r="596" spans="2:11" x14ac:dyDescent="0.25">
      <c r="B596" s="418"/>
      <c r="C596" s="418"/>
      <c r="D596" s="418"/>
      <c r="E596" s="418"/>
      <c r="F596" s="418"/>
      <c r="G596" s="418"/>
      <c r="H596" s="418"/>
      <c r="I596" s="423"/>
      <c r="K596" s="424"/>
    </row>
    <row r="597" spans="2:11" x14ac:dyDescent="0.25">
      <c r="B597" s="418"/>
      <c r="C597" s="418"/>
      <c r="D597" s="418"/>
      <c r="E597" s="418"/>
      <c r="F597" s="418"/>
      <c r="G597" s="418"/>
      <c r="H597" s="418"/>
      <c r="I597" s="423"/>
      <c r="K597" s="424"/>
    </row>
    <row r="598" spans="2:11" x14ac:dyDescent="0.25">
      <c r="B598" s="418"/>
      <c r="C598" s="418"/>
      <c r="D598" s="418"/>
      <c r="E598" s="418"/>
      <c r="F598" s="418"/>
      <c r="G598" s="418"/>
      <c r="H598" s="418"/>
      <c r="I598" s="423"/>
      <c r="K598" s="424"/>
    </row>
    <row r="599" spans="2:11" x14ac:dyDescent="0.25">
      <c r="B599" s="418"/>
      <c r="C599" s="418"/>
      <c r="D599" s="418"/>
      <c r="E599" s="418"/>
      <c r="F599" s="418"/>
      <c r="G599" s="418"/>
      <c r="H599" s="418"/>
      <c r="I599" s="423"/>
      <c r="K599" s="424"/>
    </row>
    <row r="600" spans="2:11" x14ac:dyDescent="0.25">
      <c r="B600" s="418"/>
      <c r="C600" s="418"/>
      <c r="D600" s="418"/>
      <c r="E600" s="418"/>
      <c r="F600" s="418"/>
      <c r="G600" s="418"/>
      <c r="H600" s="418"/>
      <c r="I600" s="423"/>
      <c r="K600" s="424"/>
    </row>
    <row r="601" spans="2:11" x14ac:dyDescent="0.25">
      <c r="B601" s="418"/>
      <c r="C601" s="418"/>
      <c r="D601" s="418"/>
      <c r="E601" s="418"/>
      <c r="F601" s="418"/>
      <c r="G601" s="418"/>
      <c r="H601" s="418"/>
      <c r="I601" s="423"/>
      <c r="K601" s="424"/>
    </row>
    <row r="602" spans="2:11" x14ac:dyDescent="0.25">
      <c r="B602" s="418"/>
      <c r="C602" s="418"/>
      <c r="D602" s="418"/>
      <c r="E602" s="418"/>
      <c r="F602" s="418"/>
      <c r="G602" s="418"/>
      <c r="H602" s="418"/>
      <c r="I602" s="423"/>
      <c r="K602" s="424"/>
    </row>
    <row r="603" spans="2:11" x14ac:dyDescent="0.25">
      <c r="B603" s="418"/>
      <c r="C603" s="418"/>
      <c r="D603" s="418"/>
      <c r="E603" s="418"/>
      <c r="F603" s="418"/>
      <c r="G603" s="418"/>
      <c r="H603" s="418"/>
      <c r="I603" s="423"/>
      <c r="K603" s="424"/>
    </row>
    <row r="604" spans="2:11" x14ac:dyDescent="0.25">
      <c r="B604" s="418"/>
      <c r="C604" s="418"/>
      <c r="D604" s="418"/>
      <c r="E604" s="418"/>
      <c r="F604" s="418"/>
      <c r="G604" s="418"/>
      <c r="H604" s="418"/>
      <c r="I604" s="423"/>
      <c r="K604" s="424"/>
    </row>
    <row r="605" spans="2:11" x14ac:dyDescent="0.25">
      <c r="B605" s="418"/>
      <c r="C605" s="418"/>
      <c r="D605" s="418"/>
      <c r="E605" s="418"/>
      <c r="F605" s="418"/>
      <c r="G605" s="418"/>
      <c r="H605" s="418"/>
      <c r="I605" s="423"/>
      <c r="K605" s="424"/>
    </row>
    <row r="606" spans="2:11" x14ac:dyDescent="0.25">
      <c r="B606" s="418"/>
      <c r="C606" s="418"/>
      <c r="D606" s="418"/>
      <c r="E606" s="418"/>
      <c r="F606" s="418"/>
      <c r="G606" s="418"/>
      <c r="H606" s="418"/>
      <c r="I606" s="423"/>
      <c r="K606" s="424"/>
    </row>
    <row r="607" spans="2:11" x14ac:dyDescent="0.25">
      <c r="B607" s="418"/>
      <c r="C607" s="418"/>
      <c r="D607" s="418"/>
      <c r="E607" s="418"/>
      <c r="F607" s="418"/>
      <c r="G607" s="418"/>
      <c r="H607" s="418"/>
      <c r="I607" s="423"/>
      <c r="K607" s="424"/>
    </row>
    <row r="608" spans="2:11" x14ac:dyDescent="0.25">
      <c r="B608" s="418"/>
      <c r="C608" s="418"/>
      <c r="D608" s="418"/>
      <c r="E608" s="418"/>
      <c r="F608" s="418"/>
      <c r="G608" s="418"/>
      <c r="H608" s="418"/>
      <c r="I608" s="423"/>
      <c r="K608" s="424"/>
    </row>
    <row r="609" spans="2:11" x14ac:dyDescent="0.25">
      <c r="B609" s="418"/>
      <c r="C609" s="418"/>
      <c r="D609" s="418"/>
      <c r="E609" s="418"/>
      <c r="F609" s="418"/>
      <c r="G609" s="418"/>
      <c r="H609" s="418"/>
      <c r="I609" s="423"/>
      <c r="K609" s="424"/>
    </row>
    <row r="610" spans="2:11" x14ac:dyDescent="0.25">
      <c r="B610" s="418"/>
      <c r="C610" s="418"/>
      <c r="D610" s="418"/>
      <c r="E610" s="418"/>
      <c r="F610" s="418"/>
      <c r="G610" s="418"/>
      <c r="H610" s="418"/>
      <c r="I610" s="423"/>
      <c r="K610" s="424"/>
    </row>
    <row r="611" spans="2:11" x14ac:dyDescent="0.25">
      <c r="B611" s="418"/>
      <c r="C611" s="418"/>
      <c r="D611" s="418"/>
      <c r="E611" s="418"/>
      <c r="F611" s="418"/>
      <c r="G611" s="418"/>
      <c r="H611" s="418"/>
      <c r="I611" s="423"/>
      <c r="K611" s="424"/>
    </row>
    <row r="612" spans="2:11" x14ac:dyDescent="0.25">
      <c r="B612" s="418"/>
      <c r="C612" s="418"/>
      <c r="D612" s="418"/>
      <c r="E612" s="418"/>
      <c r="F612" s="418"/>
      <c r="G612" s="418"/>
      <c r="H612" s="418"/>
      <c r="I612" s="423"/>
      <c r="K612" s="424"/>
    </row>
    <row r="613" spans="2:11" x14ac:dyDescent="0.25">
      <c r="B613" s="418"/>
      <c r="C613" s="418"/>
      <c r="D613" s="418"/>
      <c r="E613" s="418"/>
      <c r="F613" s="418"/>
      <c r="G613" s="418"/>
      <c r="H613" s="418"/>
      <c r="I613" s="423"/>
      <c r="K613" s="424"/>
    </row>
    <row r="614" spans="2:11" x14ac:dyDescent="0.25">
      <c r="B614" s="418"/>
      <c r="C614" s="418"/>
      <c r="D614" s="418"/>
      <c r="E614" s="418"/>
      <c r="F614" s="418"/>
      <c r="G614" s="418"/>
      <c r="H614" s="418"/>
      <c r="I614" s="423"/>
      <c r="K614" s="424"/>
    </row>
    <row r="615" spans="2:11" x14ac:dyDescent="0.25">
      <c r="B615" s="418"/>
      <c r="C615" s="418"/>
      <c r="D615" s="418"/>
      <c r="E615" s="418"/>
      <c r="F615" s="418"/>
      <c r="G615" s="418"/>
      <c r="H615" s="418"/>
      <c r="I615" s="423"/>
      <c r="K615" s="424"/>
    </row>
    <row r="616" spans="2:11" x14ac:dyDescent="0.25">
      <c r="B616" s="418"/>
      <c r="C616" s="418"/>
      <c r="D616" s="418"/>
      <c r="E616" s="418"/>
      <c r="F616" s="418"/>
      <c r="G616" s="418"/>
      <c r="H616" s="418"/>
      <c r="I616" s="423"/>
      <c r="K616" s="424"/>
    </row>
    <row r="617" spans="2:11" x14ac:dyDescent="0.25">
      <c r="B617" s="418"/>
      <c r="C617" s="418"/>
      <c r="D617" s="418"/>
      <c r="E617" s="418"/>
      <c r="F617" s="418"/>
      <c r="G617" s="418"/>
      <c r="H617" s="418"/>
      <c r="I617" s="423"/>
      <c r="K617" s="424"/>
    </row>
    <row r="618" spans="2:11" x14ac:dyDescent="0.25">
      <c r="B618" s="418"/>
      <c r="C618" s="418"/>
      <c r="D618" s="418"/>
      <c r="E618" s="418"/>
      <c r="F618" s="418"/>
      <c r="G618" s="418"/>
      <c r="H618" s="418"/>
      <c r="I618" s="423"/>
      <c r="K618" s="424"/>
    </row>
    <row r="619" spans="2:11" x14ac:dyDescent="0.25">
      <c r="B619" s="418"/>
      <c r="C619" s="418"/>
      <c r="D619" s="418"/>
      <c r="E619" s="418"/>
      <c r="F619" s="418"/>
      <c r="G619" s="418"/>
      <c r="H619" s="418"/>
      <c r="I619" s="423"/>
      <c r="K619" s="424"/>
    </row>
    <row r="620" spans="2:11" x14ac:dyDescent="0.25">
      <c r="B620" s="418"/>
      <c r="C620" s="418"/>
      <c r="D620" s="418"/>
      <c r="E620" s="418"/>
      <c r="F620" s="418"/>
      <c r="G620" s="418"/>
      <c r="H620" s="418"/>
      <c r="I620" s="423"/>
      <c r="K620" s="424"/>
    </row>
    <row r="621" spans="2:11" x14ac:dyDescent="0.25">
      <c r="B621" s="418"/>
      <c r="C621" s="418"/>
      <c r="D621" s="418"/>
      <c r="E621" s="418"/>
      <c r="F621" s="418"/>
      <c r="G621" s="418"/>
      <c r="H621" s="418"/>
      <c r="I621" s="423"/>
      <c r="K621" s="424"/>
    </row>
    <row r="622" spans="2:11" x14ac:dyDescent="0.25">
      <c r="B622" s="418"/>
      <c r="C622" s="418"/>
      <c r="D622" s="418"/>
      <c r="E622" s="418"/>
      <c r="F622" s="418"/>
      <c r="G622" s="418"/>
      <c r="H622" s="418"/>
      <c r="I622" s="423"/>
      <c r="K622" s="424"/>
    </row>
    <row r="623" spans="2:11" x14ac:dyDescent="0.25">
      <c r="B623" s="418"/>
      <c r="C623" s="418"/>
      <c r="D623" s="418"/>
      <c r="E623" s="418"/>
      <c r="F623" s="418"/>
      <c r="G623" s="418"/>
      <c r="H623" s="418"/>
      <c r="I623" s="423"/>
      <c r="K623" s="424"/>
    </row>
    <row r="624" spans="2:11" x14ac:dyDescent="0.25">
      <c r="B624" s="418"/>
      <c r="C624" s="418"/>
      <c r="D624" s="418"/>
      <c r="E624" s="418"/>
      <c r="F624" s="418"/>
      <c r="G624" s="418"/>
      <c r="H624" s="418"/>
      <c r="I624" s="423"/>
      <c r="K624" s="424"/>
    </row>
    <row r="625" spans="2:11" x14ac:dyDescent="0.25">
      <c r="B625" s="418"/>
      <c r="C625" s="418"/>
      <c r="D625" s="418"/>
      <c r="E625" s="418"/>
      <c r="F625" s="418"/>
      <c r="G625" s="418"/>
      <c r="H625" s="418"/>
      <c r="I625" s="423"/>
      <c r="K625" s="424"/>
    </row>
    <row r="626" spans="2:11" x14ac:dyDescent="0.25">
      <c r="B626" s="418"/>
      <c r="C626" s="418"/>
      <c r="D626" s="418"/>
      <c r="E626" s="418"/>
      <c r="F626" s="418"/>
      <c r="G626" s="418"/>
      <c r="H626" s="418"/>
      <c r="I626" s="423"/>
      <c r="K626" s="424"/>
    </row>
    <row r="627" spans="2:11" x14ac:dyDescent="0.25">
      <c r="B627" s="418"/>
      <c r="C627" s="418"/>
      <c r="D627" s="418"/>
      <c r="E627" s="418"/>
      <c r="F627" s="418"/>
      <c r="G627" s="418"/>
      <c r="H627" s="418"/>
      <c r="I627" s="423"/>
      <c r="K627" s="424"/>
    </row>
    <row r="628" spans="2:11" x14ac:dyDescent="0.25">
      <c r="B628" s="418"/>
      <c r="C628" s="418"/>
      <c r="D628" s="418"/>
      <c r="E628" s="418"/>
      <c r="F628" s="418"/>
      <c r="G628" s="418"/>
      <c r="H628" s="418"/>
      <c r="I628" s="423"/>
      <c r="K628" s="424"/>
    </row>
    <row r="629" spans="2:11" x14ac:dyDescent="0.25">
      <c r="B629" s="418"/>
      <c r="C629" s="418"/>
      <c r="D629" s="418"/>
      <c r="E629" s="418"/>
      <c r="F629" s="418"/>
      <c r="G629" s="418"/>
      <c r="H629" s="418"/>
      <c r="I629" s="423"/>
      <c r="K629" s="424"/>
    </row>
    <row r="630" spans="2:11" x14ac:dyDescent="0.25">
      <c r="B630" s="418"/>
      <c r="C630" s="418"/>
      <c r="D630" s="418"/>
      <c r="E630" s="418"/>
      <c r="F630" s="418"/>
      <c r="G630" s="418"/>
      <c r="H630" s="418"/>
      <c r="I630" s="423"/>
      <c r="K630" s="424"/>
    </row>
    <row r="631" spans="2:11" x14ac:dyDescent="0.25">
      <c r="B631" s="418"/>
      <c r="C631" s="418"/>
      <c r="D631" s="418"/>
      <c r="E631" s="418"/>
      <c r="F631" s="418"/>
      <c r="G631" s="418"/>
      <c r="H631" s="418"/>
      <c r="I631" s="423"/>
      <c r="K631" s="424"/>
    </row>
    <row r="632" spans="2:11" x14ac:dyDescent="0.25">
      <c r="B632" s="418"/>
      <c r="C632" s="418"/>
      <c r="D632" s="418"/>
      <c r="E632" s="418"/>
      <c r="F632" s="418"/>
      <c r="G632" s="418"/>
      <c r="H632" s="418"/>
      <c r="I632" s="423"/>
      <c r="K632" s="424"/>
    </row>
    <row r="633" spans="2:11" x14ac:dyDescent="0.25">
      <c r="B633" s="418"/>
      <c r="C633" s="418"/>
      <c r="D633" s="418"/>
      <c r="E633" s="418"/>
      <c r="F633" s="418"/>
      <c r="G633" s="418"/>
      <c r="H633" s="418"/>
      <c r="I633" s="423"/>
      <c r="K633" s="424"/>
    </row>
    <row r="634" spans="2:11" x14ac:dyDescent="0.25">
      <c r="B634" s="418"/>
      <c r="C634" s="418"/>
      <c r="D634" s="418"/>
      <c r="E634" s="418"/>
      <c r="F634" s="418"/>
      <c r="G634" s="418"/>
      <c r="H634" s="418"/>
      <c r="I634" s="423"/>
      <c r="K634" s="424"/>
    </row>
    <row r="635" spans="2:11" x14ac:dyDescent="0.25">
      <c r="B635" s="418"/>
      <c r="C635" s="418"/>
      <c r="D635" s="418"/>
      <c r="E635" s="418"/>
      <c r="F635" s="418"/>
      <c r="G635" s="418"/>
      <c r="H635" s="418"/>
      <c r="I635" s="423"/>
      <c r="K635" s="424"/>
    </row>
    <row r="636" spans="2:11" x14ac:dyDescent="0.25">
      <c r="B636" s="418"/>
      <c r="C636" s="418"/>
      <c r="D636" s="418"/>
      <c r="E636" s="418"/>
      <c r="F636" s="418"/>
      <c r="G636" s="418"/>
      <c r="H636" s="418"/>
      <c r="I636" s="423"/>
      <c r="K636" s="424"/>
    </row>
    <row r="637" spans="2:11" x14ac:dyDescent="0.25">
      <c r="B637" s="418"/>
      <c r="C637" s="418"/>
      <c r="D637" s="418"/>
      <c r="E637" s="418"/>
      <c r="F637" s="418"/>
      <c r="G637" s="418"/>
      <c r="H637" s="418"/>
      <c r="I637" s="423"/>
      <c r="K637" s="424"/>
    </row>
    <row r="638" spans="2:11" x14ac:dyDescent="0.25">
      <c r="B638" s="418"/>
      <c r="C638" s="418"/>
      <c r="D638" s="418"/>
      <c r="E638" s="418"/>
      <c r="F638" s="418"/>
      <c r="G638" s="418"/>
      <c r="H638" s="418"/>
      <c r="I638" s="423"/>
      <c r="K638" s="424"/>
    </row>
    <row r="639" spans="2:11" x14ac:dyDescent="0.25">
      <c r="B639" s="418"/>
      <c r="C639" s="418"/>
      <c r="D639" s="418"/>
      <c r="E639" s="418"/>
      <c r="F639" s="418"/>
      <c r="G639" s="418"/>
      <c r="H639" s="418"/>
      <c r="I639" s="423"/>
      <c r="K639" s="424"/>
    </row>
    <row r="640" spans="2:11" x14ac:dyDescent="0.25">
      <c r="B640" s="418"/>
      <c r="C640" s="418"/>
      <c r="D640" s="418"/>
      <c r="E640" s="418"/>
      <c r="F640" s="418"/>
      <c r="G640" s="418"/>
      <c r="H640" s="418"/>
      <c r="I640" s="423"/>
      <c r="K640" s="424"/>
    </row>
    <row r="641" spans="2:11" x14ac:dyDescent="0.25">
      <c r="B641" s="418"/>
      <c r="C641" s="418"/>
      <c r="D641" s="418"/>
      <c r="E641" s="418"/>
      <c r="F641" s="418"/>
      <c r="G641" s="418"/>
      <c r="H641" s="418"/>
      <c r="I641" s="423"/>
      <c r="K641" s="424"/>
    </row>
    <row r="642" spans="2:11" x14ac:dyDescent="0.25">
      <c r="B642" s="418"/>
      <c r="C642" s="418"/>
      <c r="D642" s="418"/>
      <c r="E642" s="418"/>
      <c r="F642" s="418"/>
      <c r="G642" s="418"/>
      <c r="H642" s="418"/>
      <c r="I642" s="423"/>
      <c r="K642" s="424"/>
    </row>
    <row r="643" spans="2:11" x14ac:dyDescent="0.25">
      <c r="B643" s="418"/>
      <c r="C643" s="418"/>
      <c r="D643" s="418"/>
      <c r="E643" s="418"/>
      <c r="F643" s="418"/>
      <c r="G643" s="418"/>
      <c r="H643" s="418"/>
      <c r="I643" s="423"/>
      <c r="K643" s="424"/>
    </row>
    <row r="644" spans="2:11" x14ac:dyDescent="0.25">
      <c r="B644" s="418"/>
      <c r="C644" s="418"/>
      <c r="D644" s="418"/>
      <c r="E644" s="418"/>
      <c r="F644" s="418"/>
      <c r="G644" s="418"/>
      <c r="H644" s="418"/>
      <c r="I644" s="423"/>
      <c r="K644" s="424"/>
    </row>
    <row r="645" spans="2:11" x14ac:dyDescent="0.25">
      <c r="B645" s="418"/>
      <c r="C645" s="418"/>
      <c r="D645" s="418"/>
      <c r="E645" s="418"/>
      <c r="F645" s="418"/>
      <c r="G645" s="418"/>
      <c r="H645" s="418"/>
      <c r="I645" s="423"/>
      <c r="K645" s="424"/>
    </row>
    <row r="646" spans="2:11" x14ac:dyDescent="0.25">
      <c r="B646" s="418"/>
      <c r="C646" s="418"/>
      <c r="D646" s="418"/>
      <c r="E646" s="418"/>
      <c r="F646" s="418"/>
      <c r="G646" s="418"/>
      <c r="H646" s="418"/>
      <c r="I646" s="423"/>
      <c r="K646" s="424"/>
    </row>
    <row r="647" spans="2:11" x14ac:dyDescent="0.25">
      <c r="B647" s="418"/>
      <c r="C647" s="418"/>
      <c r="D647" s="418"/>
      <c r="E647" s="419"/>
      <c r="F647" s="418"/>
      <c r="G647" s="418"/>
      <c r="H647" s="418"/>
      <c r="I647" s="420"/>
    </row>
    <row r="648" spans="2:11" x14ac:dyDescent="0.25">
      <c r="B648" s="418"/>
      <c r="C648" s="418"/>
      <c r="D648" s="418"/>
      <c r="E648" s="419"/>
      <c r="F648" s="418"/>
      <c r="G648" s="418"/>
      <c r="H648" s="418"/>
      <c r="I648" s="420"/>
    </row>
    <row r="649" spans="2:11" x14ac:dyDescent="0.25">
      <c r="B649" s="418"/>
      <c r="C649" s="418"/>
      <c r="D649" s="418"/>
      <c r="E649" s="419"/>
      <c r="F649" s="418"/>
      <c r="G649" s="418"/>
      <c r="H649" s="418"/>
      <c r="I649" s="420"/>
    </row>
    <row r="650" spans="2:11" x14ac:dyDescent="0.25">
      <c r="B650" s="418"/>
      <c r="C650" s="418"/>
      <c r="D650" s="418"/>
      <c r="E650" s="419"/>
      <c r="F650" s="418"/>
      <c r="G650" s="418"/>
      <c r="H650" s="418"/>
      <c r="I650" s="420"/>
    </row>
    <row r="651" spans="2:11" x14ac:dyDescent="0.25">
      <c r="B651" s="418"/>
      <c r="C651" s="418"/>
      <c r="D651" s="418"/>
      <c r="E651" s="419"/>
      <c r="F651" s="418"/>
      <c r="G651" s="418"/>
      <c r="H651" s="418"/>
      <c r="I651" s="420"/>
    </row>
    <row r="652" spans="2:11" x14ac:dyDescent="0.25">
      <c r="B652" s="418"/>
      <c r="C652" s="418"/>
      <c r="D652" s="418"/>
      <c r="E652" s="419"/>
      <c r="F652" s="418"/>
      <c r="G652" s="418"/>
      <c r="H652" s="418"/>
      <c r="I652" s="420"/>
    </row>
    <row r="653" spans="2:11" x14ac:dyDescent="0.25">
      <c r="B653" s="418"/>
      <c r="C653" s="418"/>
      <c r="D653" s="418"/>
      <c r="E653" s="419"/>
      <c r="F653" s="418"/>
      <c r="G653" s="418"/>
      <c r="H653" s="418"/>
      <c r="I653" s="420"/>
    </row>
    <row r="654" spans="2:11" x14ac:dyDescent="0.25">
      <c r="B654" s="418"/>
      <c r="C654" s="418"/>
      <c r="D654" s="418"/>
      <c r="E654" s="419"/>
      <c r="F654" s="418"/>
      <c r="G654" s="418"/>
      <c r="H654" s="418"/>
      <c r="I654" s="420"/>
    </row>
    <row r="655" spans="2:11" x14ac:dyDescent="0.25">
      <c r="B655" s="418"/>
      <c r="C655" s="418"/>
      <c r="D655" s="418"/>
      <c r="E655" s="419"/>
      <c r="F655" s="418"/>
      <c r="G655" s="418"/>
      <c r="H655" s="418"/>
      <c r="I655" s="420"/>
    </row>
    <row r="656" spans="2:11" x14ac:dyDescent="0.25">
      <c r="B656" s="418"/>
      <c r="C656" s="418"/>
      <c r="D656" s="418"/>
      <c r="E656" s="419"/>
      <c r="F656" s="418"/>
      <c r="G656" s="418"/>
      <c r="H656" s="418"/>
      <c r="I656" s="420"/>
    </row>
    <row r="657" spans="2:9" x14ac:dyDescent="0.25">
      <c r="B657" s="418"/>
      <c r="C657" s="418"/>
      <c r="D657" s="418"/>
      <c r="E657" s="419"/>
      <c r="F657" s="418"/>
      <c r="G657" s="418"/>
      <c r="H657" s="418"/>
      <c r="I657" s="420"/>
    </row>
    <row r="658" spans="2:9" x14ac:dyDescent="0.25">
      <c r="B658" s="418"/>
      <c r="C658" s="418"/>
      <c r="D658" s="418"/>
      <c r="E658" s="419"/>
      <c r="F658" s="418"/>
      <c r="G658" s="418"/>
      <c r="H658" s="418"/>
      <c r="I658" s="420"/>
    </row>
    <row r="659" spans="2:9" x14ac:dyDescent="0.25">
      <c r="B659" s="418"/>
      <c r="C659" s="418"/>
      <c r="D659" s="418"/>
      <c r="E659" s="419"/>
      <c r="F659" s="418"/>
      <c r="G659" s="418"/>
      <c r="H659" s="418"/>
      <c r="I659" s="420"/>
    </row>
    <row r="660" spans="2:9" x14ac:dyDescent="0.25">
      <c r="B660" s="418"/>
      <c r="C660" s="418"/>
      <c r="D660" s="418"/>
      <c r="E660" s="419"/>
      <c r="F660" s="418"/>
      <c r="G660" s="418"/>
      <c r="H660" s="418"/>
      <c r="I660" s="420"/>
    </row>
    <row r="661" spans="2:9" x14ac:dyDescent="0.25">
      <c r="B661" s="418"/>
      <c r="C661" s="418"/>
      <c r="D661" s="418"/>
      <c r="E661" s="419"/>
      <c r="F661" s="418"/>
      <c r="G661" s="418"/>
      <c r="H661" s="418"/>
      <c r="I661" s="420"/>
    </row>
    <row r="662" spans="2:9" x14ac:dyDescent="0.25">
      <c r="B662" s="418"/>
      <c r="C662" s="418"/>
      <c r="D662" s="418"/>
      <c r="E662" s="419"/>
      <c r="F662" s="418"/>
      <c r="G662" s="418"/>
      <c r="H662" s="418"/>
      <c r="I662" s="420"/>
    </row>
    <row r="663" spans="2:9" x14ac:dyDescent="0.25">
      <c r="B663" s="418"/>
      <c r="C663" s="418"/>
      <c r="D663" s="418"/>
      <c r="E663" s="419"/>
      <c r="F663" s="418"/>
      <c r="G663" s="418"/>
      <c r="H663" s="418"/>
      <c r="I663" s="420"/>
    </row>
    <row r="664" spans="2:9" x14ac:dyDescent="0.25">
      <c r="B664" s="418"/>
      <c r="C664" s="418"/>
      <c r="D664" s="418"/>
      <c r="E664" s="419"/>
      <c r="F664" s="418"/>
      <c r="G664" s="418"/>
      <c r="H664" s="418"/>
      <c r="I664" s="420"/>
    </row>
    <row r="665" spans="2:9" x14ac:dyDescent="0.25">
      <c r="B665" s="418"/>
      <c r="C665" s="418"/>
      <c r="D665" s="418"/>
      <c r="E665" s="419"/>
      <c r="F665" s="418"/>
      <c r="G665" s="418"/>
      <c r="H665" s="418"/>
      <c r="I665" s="420"/>
    </row>
    <row r="666" spans="2:9" x14ac:dyDescent="0.25">
      <c r="B666" s="418"/>
      <c r="C666" s="418"/>
      <c r="D666" s="418"/>
      <c r="E666" s="419"/>
      <c r="F666" s="418"/>
      <c r="G666" s="418"/>
      <c r="H666" s="418"/>
      <c r="I666" s="420"/>
    </row>
    <row r="667" spans="2:9" x14ac:dyDescent="0.25">
      <c r="B667" s="418"/>
      <c r="C667" s="418"/>
      <c r="D667" s="418"/>
      <c r="E667" s="419"/>
      <c r="F667" s="418"/>
      <c r="G667" s="418"/>
      <c r="H667" s="418"/>
      <c r="I667" s="420"/>
    </row>
    <row r="668" spans="2:9" x14ac:dyDescent="0.25">
      <c r="B668" s="418"/>
      <c r="C668" s="418"/>
      <c r="D668" s="418"/>
      <c r="E668" s="419"/>
      <c r="F668" s="418"/>
      <c r="G668" s="418"/>
      <c r="H668" s="418"/>
      <c r="I668" s="420"/>
    </row>
    <row r="669" spans="2:9" x14ac:dyDescent="0.25">
      <c r="B669" s="418"/>
      <c r="C669" s="418"/>
      <c r="D669" s="418"/>
      <c r="E669" s="419"/>
      <c r="F669" s="418"/>
      <c r="G669" s="418"/>
      <c r="H669" s="418"/>
      <c r="I669" s="420"/>
    </row>
    <row r="670" spans="2:9" x14ac:dyDescent="0.25">
      <c r="B670" s="418"/>
      <c r="C670" s="418"/>
      <c r="D670" s="418"/>
      <c r="E670" s="419"/>
      <c r="F670" s="418"/>
      <c r="G670" s="418"/>
      <c r="H670" s="418"/>
      <c r="I670" s="420"/>
    </row>
    <row r="671" spans="2:9" x14ac:dyDescent="0.25">
      <c r="B671" s="418"/>
      <c r="C671" s="418"/>
      <c r="D671" s="418"/>
      <c r="E671" s="419"/>
      <c r="F671" s="418"/>
      <c r="G671" s="418"/>
      <c r="H671" s="418"/>
      <c r="I671" s="420"/>
    </row>
    <row r="672" spans="2:9" x14ac:dyDescent="0.25">
      <c r="B672" s="418"/>
      <c r="C672" s="418"/>
      <c r="D672" s="418"/>
      <c r="E672" s="419"/>
      <c r="F672" s="418"/>
      <c r="G672" s="418"/>
      <c r="H672" s="418"/>
      <c r="I672" s="420"/>
    </row>
    <row r="673" spans="2:9" x14ac:dyDescent="0.25">
      <c r="B673" s="418"/>
      <c r="C673" s="418"/>
      <c r="D673" s="418"/>
      <c r="E673" s="419"/>
      <c r="F673" s="418"/>
      <c r="G673" s="418"/>
      <c r="H673" s="418"/>
      <c r="I673" s="420"/>
    </row>
    <row r="674" spans="2:9" x14ac:dyDescent="0.25">
      <c r="B674" s="418"/>
      <c r="C674" s="418"/>
      <c r="D674" s="418"/>
      <c r="E674" s="419"/>
      <c r="F674" s="418"/>
      <c r="G674" s="418"/>
      <c r="H674" s="418"/>
      <c r="I674" s="420"/>
    </row>
    <row r="675" spans="2:9" x14ac:dyDescent="0.25">
      <c r="B675" s="418"/>
      <c r="C675" s="418"/>
      <c r="D675" s="418"/>
      <c r="E675" s="419"/>
      <c r="F675" s="418"/>
      <c r="G675" s="418"/>
      <c r="H675" s="418"/>
      <c r="I675" s="420"/>
    </row>
    <row r="676" spans="2:9" x14ac:dyDescent="0.25">
      <c r="B676" s="418"/>
      <c r="C676" s="418"/>
      <c r="D676" s="418"/>
      <c r="E676" s="419"/>
      <c r="F676" s="418"/>
      <c r="G676" s="418"/>
      <c r="H676" s="418"/>
      <c r="I676" s="420"/>
    </row>
    <row r="677" spans="2:9" x14ac:dyDescent="0.25">
      <c r="B677" s="418"/>
      <c r="C677" s="418"/>
      <c r="D677" s="418"/>
      <c r="E677" s="419"/>
      <c r="F677" s="418"/>
      <c r="G677" s="418"/>
      <c r="H677" s="418"/>
      <c r="I677" s="420"/>
    </row>
    <row r="678" spans="2:9" x14ac:dyDescent="0.25">
      <c r="B678" s="418"/>
      <c r="C678" s="418"/>
      <c r="D678" s="418"/>
      <c r="E678" s="419"/>
      <c r="F678" s="418"/>
      <c r="G678" s="418"/>
      <c r="H678" s="418"/>
      <c r="I678" s="420"/>
    </row>
    <row r="679" spans="2:9" x14ac:dyDescent="0.25">
      <c r="B679" s="418"/>
      <c r="C679" s="418"/>
      <c r="D679" s="418"/>
      <c r="E679" s="419"/>
      <c r="F679" s="418"/>
      <c r="G679" s="418"/>
      <c r="H679" s="418"/>
      <c r="I679" s="420"/>
    </row>
    <row r="680" spans="2:9" x14ac:dyDescent="0.25">
      <c r="B680" s="418"/>
      <c r="C680" s="418"/>
      <c r="D680" s="418"/>
      <c r="E680" s="419"/>
      <c r="F680" s="418"/>
      <c r="G680" s="418"/>
      <c r="H680" s="418"/>
      <c r="I680" s="420"/>
    </row>
    <row r="681" spans="2:9" x14ac:dyDescent="0.25">
      <c r="B681" s="418"/>
      <c r="C681" s="418"/>
      <c r="D681" s="418"/>
      <c r="E681" s="419"/>
      <c r="F681" s="418"/>
      <c r="G681" s="418"/>
      <c r="H681" s="418"/>
      <c r="I681" s="420"/>
    </row>
    <row r="682" spans="2:9" x14ac:dyDescent="0.25">
      <c r="B682" s="418"/>
      <c r="C682" s="419"/>
      <c r="D682" s="419"/>
      <c r="E682" s="419"/>
      <c r="F682" s="418"/>
      <c r="G682" s="418"/>
      <c r="H682" s="418"/>
      <c r="I682" s="420"/>
    </row>
    <row r="683" spans="2:9" x14ac:dyDescent="0.25">
      <c r="B683" s="418"/>
      <c r="C683" s="419"/>
      <c r="D683" s="419"/>
      <c r="E683" s="419"/>
      <c r="F683" s="418"/>
      <c r="G683" s="418"/>
      <c r="H683" s="418"/>
      <c r="I683" s="420"/>
    </row>
    <row r="684" spans="2:9" x14ac:dyDescent="0.25">
      <c r="B684" s="418"/>
      <c r="C684" s="419"/>
      <c r="D684" s="419"/>
      <c r="E684" s="419"/>
      <c r="F684" s="418"/>
      <c r="G684" s="418"/>
      <c r="H684" s="418"/>
      <c r="I684" s="420"/>
    </row>
    <row r="685" spans="2:9" x14ac:dyDescent="0.25">
      <c r="B685" s="418"/>
      <c r="C685" s="419"/>
      <c r="D685" s="419"/>
      <c r="E685" s="419"/>
      <c r="F685" s="418"/>
      <c r="G685" s="418"/>
      <c r="H685" s="418"/>
      <c r="I685" s="420"/>
    </row>
    <row r="686" spans="2:9" x14ac:dyDescent="0.25">
      <c r="B686" s="418"/>
      <c r="C686" s="419"/>
      <c r="D686" s="419"/>
      <c r="E686" s="419"/>
      <c r="F686" s="418"/>
      <c r="G686" s="418"/>
      <c r="H686" s="418"/>
      <c r="I686" s="420"/>
    </row>
    <row r="687" spans="2:9" x14ac:dyDescent="0.25">
      <c r="B687" s="418"/>
      <c r="C687" s="419"/>
      <c r="D687" s="419"/>
      <c r="E687" s="419"/>
      <c r="F687" s="418"/>
      <c r="G687" s="418"/>
      <c r="H687" s="418"/>
      <c r="I687" s="420"/>
    </row>
    <row r="688" spans="2:9" x14ac:dyDescent="0.25">
      <c r="B688" s="418"/>
      <c r="C688" s="419"/>
      <c r="D688" s="419"/>
      <c r="E688" s="419"/>
      <c r="F688" s="418"/>
      <c r="G688" s="418"/>
      <c r="H688" s="418"/>
      <c r="I688" s="420"/>
    </row>
    <row r="689" spans="2:9" x14ac:dyDescent="0.25">
      <c r="B689" s="418"/>
      <c r="C689" s="419"/>
      <c r="D689" s="419"/>
      <c r="E689" s="419"/>
      <c r="F689" s="418"/>
      <c r="G689" s="418"/>
      <c r="H689" s="418"/>
      <c r="I689" s="420"/>
    </row>
    <row r="690" spans="2:9" x14ac:dyDescent="0.25">
      <c r="B690" s="418"/>
      <c r="C690" s="419"/>
      <c r="D690" s="419"/>
      <c r="E690" s="419"/>
      <c r="F690" s="418"/>
      <c r="G690" s="418"/>
      <c r="H690" s="418"/>
      <c r="I690" s="420"/>
    </row>
    <row r="691" spans="2:9" x14ac:dyDescent="0.25">
      <c r="B691" s="418"/>
      <c r="C691" s="419"/>
      <c r="D691" s="419"/>
      <c r="E691" s="419"/>
      <c r="F691" s="418"/>
      <c r="G691" s="418"/>
      <c r="H691" s="418"/>
      <c r="I691" s="420"/>
    </row>
    <row r="692" spans="2:9" x14ac:dyDescent="0.25">
      <c r="B692" s="418"/>
      <c r="C692" s="419"/>
      <c r="D692" s="419"/>
      <c r="E692" s="419"/>
      <c r="F692" s="418"/>
      <c r="G692" s="418"/>
      <c r="H692" s="418"/>
      <c r="I692" s="420"/>
    </row>
    <row r="693" spans="2:9" x14ac:dyDescent="0.25">
      <c r="B693" s="418"/>
      <c r="C693" s="419"/>
      <c r="D693" s="419"/>
      <c r="E693" s="419"/>
      <c r="F693" s="418"/>
      <c r="G693" s="418"/>
      <c r="H693" s="418"/>
      <c r="I693" s="420"/>
    </row>
    <row r="694" spans="2:9" x14ac:dyDescent="0.25">
      <c r="B694" s="418"/>
      <c r="C694" s="419"/>
      <c r="D694" s="419"/>
      <c r="E694" s="419"/>
      <c r="F694" s="418"/>
      <c r="G694" s="418"/>
      <c r="H694" s="418"/>
      <c r="I694" s="420"/>
    </row>
    <row r="695" spans="2:9" x14ac:dyDescent="0.25">
      <c r="B695" s="418"/>
      <c r="C695" s="419"/>
      <c r="D695" s="419"/>
      <c r="E695" s="419"/>
      <c r="F695" s="418"/>
      <c r="G695" s="418"/>
      <c r="H695" s="418"/>
      <c r="I695" s="420"/>
    </row>
    <row r="696" spans="2:9" x14ac:dyDescent="0.25">
      <c r="B696" s="418"/>
      <c r="C696" s="419"/>
      <c r="D696" s="419"/>
      <c r="E696" s="419"/>
      <c r="F696" s="418"/>
      <c r="G696" s="418"/>
      <c r="H696" s="418"/>
      <c r="I696" s="420"/>
    </row>
    <row r="697" spans="2:9" x14ac:dyDescent="0.25">
      <c r="B697" s="418"/>
      <c r="C697" s="419"/>
      <c r="D697" s="419"/>
      <c r="E697" s="419"/>
      <c r="F697" s="418"/>
      <c r="G697" s="418"/>
      <c r="H697" s="418"/>
      <c r="I697" s="420"/>
    </row>
    <row r="698" spans="2:9" x14ac:dyDescent="0.25">
      <c r="B698" s="418"/>
      <c r="C698" s="419"/>
      <c r="D698" s="419"/>
      <c r="E698" s="419"/>
      <c r="F698" s="418"/>
      <c r="G698" s="418"/>
      <c r="H698" s="418"/>
      <c r="I698" s="420"/>
    </row>
    <row r="699" spans="2:9" x14ac:dyDescent="0.25">
      <c r="B699" s="418"/>
      <c r="C699" s="419"/>
      <c r="D699" s="419"/>
      <c r="E699" s="419"/>
      <c r="F699" s="418"/>
      <c r="G699" s="418"/>
      <c r="H699" s="418"/>
      <c r="I699" s="420"/>
    </row>
    <row r="700" spans="2:9" x14ac:dyDescent="0.25">
      <c r="B700" s="418"/>
      <c r="C700" s="419"/>
      <c r="D700" s="419"/>
      <c r="E700" s="419"/>
      <c r="F700" s="418"/>
      <c r="G700" s="418"/>
      <c r="H700" s="418"/>
      <c r="I700" s="420"/>
    </row>
    <row r="701" spans="2:9" x14ac:dyDescent="0.25">
      <c r="B701" s="418"/>
      <c r="C701" s="419"/>
      <c r="D701" s="419"/>
      <c r="E701" s="419"/>
      <c r="F701" s="418"/>
      <c r="G701" s="418"/>
      <c r="H701" s="418"/>
      <c r="I701" s="420"/>
    </row>
    <row r="702" spans="2:9" x14ac:dyDescent="0.25">
      <c r="B702" s="418"/>
      <c r="C702" s="419"/>
      <c r="D702" s="419"/>
      <c r="E702" s="419"/>
      <c r="F702" s="418"/>
      <c r="G702" s="418"/>
      <c r="H702" s="418"/>
      <c r="I702" s="420"/>
    </row>
    <row r="703" spans="2:9" x14ac:dyDescent="0.25">
      <c r="B703" s="418"/>
      <c r="C703" s="419"/>
      <c r="D703" s="419"/>
      <c r="E703" s="419"/>
      <c r="F703" s="418"/>
      <c r="G703" s="418"/>
      <c r="H703" s="418"/>
      <c r="I703" s="420"/>
    </row>
    <row r="704" spans="2:9" x14ac:dyDescent="0.25">
      <c r="B704" s="418"/>
      <c r="C704" s="419"/>
      <c r="D704" s="419"/>
      <c r="E704" s="419"/>
      <c r="F704" s="418"/>
      <c r="G704" s="418"/>
      <c r="H704" s="418"/>
      <c r="I704" s="420"/>
    </row>
    <row r="705" spans="2:9" x14ac:dyDescent="0.25">
      <c r="B705" s="418"/>
      <c r="C705" s="419"/>
      <c r="D705" s="419"/>
      <c r="E705" s="419"/>
      <c r="F705" s="418"/>
      <c r="G705" s="418"/>
      <c r="H705" s="418"/>
      <c r="I705" s="420"/>
    </row>
    <row r="706" spans="2:9" x14ac:dyDescent="0.25">
      <c r="B706" s="418"/>
      <c r="C706" s="419"/>
      <c r="D706" s="419"/>
      <c r="E706" s="419"/>
      <c r="F706" s="418"/>
      <c r="G706" s="418"/>
      <c r="H706" s="418"/>
      <c r="I706" s="420"/>
    </row>
    <row r="707" spans="2:9" x14ac:dyDescent="0.25">
      <c r="B707" s="418"/>
      <c r="C707" s="419"/>
      <c r="D707" s="419"/>
      <c r="E707" s="419"/>
      <c r="F707" s="418"/>
      <c r="G707" s="418"/>
      <c r="H707" s="418"/>
      <c r="I707" s="420"/>
    </row>
    <row r="708" spans="2:9" x14ac:dyDescent="0.25">
      <c r="B708" s="418"/>
      <c r="C708" s="419"/>
      <c r="D708" s="419"/>
      <c r="E708" s="419"/>
      <c r="F708" s="418"/>
      <c r="G708" s="418"/>
      <c r="H708" s="418"/>
      <c r="I708" s="420"/>
    </row>
    <row r="709" spans="2:9" x14ac:dyDescent="0.25">
      <c r="B709" s="418"/>
      <c r="C709" s="419"/>
      <c r="D709" s="419"/>
      <c r="E709" s="419"/>
      <c r="F709" s="418"/>
      <c r="G709" s="418"/>
      <c r="H709" s="418"/>
      <c r="I709" s="420"/>
    </row>
    <row r="710" spans="2:9" x14ac:dyDescent="0.25">
      <c r="B710" s="418"/>
      <c r="C710" s="419"/>
      <c r="D710" s="419"/>
      <c r="E710" s="419"/>
      <c r="F710" s="418"/>
      <c r="G710" s="418"/>
      <c r="H710" s="418"/>
      <c r="I710" s="420"/>
    </row>
    <row r="711" spans="2:9" x14ac:dyDescent="0.25">
      <c r="B711" s="418"/>
      <c r="C711" s="419"/>
      <c r="D711" s="419"/>
      <c r="E711" s="419"/>
      <c r="F711" s="418"/>
      <c r="G711" s="418"/>
      <c r="H711" s="418"/>
      <c r="I711" s="420"/>
    </row>
    <row r="712" spans="2:9" x14ac:dyDescent="0.25">
      <c r="B712" s="418"/>
      <c r="C712" s="419"/>
      <c r="D712" s="419"/>
      <c r="E712" s="419"/>
      <c r="F712" s="418"/>
      <c r="G712" s="418"/>
      <c r="H712" s="418"/>
      <c r="I712" s="420"/>
    </row>
    <row r="713" spans="2:9" x14ac:dyDescent="0.25">
      <c r="B713" s="418"/>
      <c r="C713" s="419"/>
      <c r="D713" s="419"/>
      <c r="E713" s="419"/>
      <c r="F713" s="418"/>
      <c r="G713" s="418"/>
      <c r="H713" s="418"/>
      <c r="I713" s="420"/>
    </row>
    <row r="714" spans="2:9" x14ac:dyDescent="0.25">
      <c r="B714" s="418"/>
      <c r="C714" s="419"/>
      <c r="D714" s="419"/>
      <c r="E714" s="419"/>
      <c r="F714" s="418"/>
      <c r="G714" s="418"/>
      <c r="H714" s="418"/>
      <c r="I714" s="420"/>
    </row>
    <row r="715" spans="2:9" x14ac:dyDescent="0.25">
      <c r="B715" s="418"/>
      <c r="C715" s="419"/>
      <c r="D715" s="419"/>
      <c r="E715" s="419"/>
      <c r="F715" s="418"/>
      <c r="G715" s="418"/>
      <c r="H715" s="418"/>
      <c r="I715" s="420"/>
    </row>
    <row r="716" spans="2:9" x14ac:dyDescent="0.25">
      <c r="B716" s="418"/>
      <c r="C716" s="419"/>
      <c r="D716" s="419"/>
      <c r="E716" s="419"/>
      <c r="F716" s="418"/>
      <c r="G716" s="418"/>
      <c r="H716" s="418"/>
      <c r="I716" s="420"/>
    </row>
    <row r="717" spans="2:9" x14ac:dyDescent="0.25">
      <c r="B717" s="418"/>
      <c r="C717" s="419"/>
      <c r="D717" s="419"/>
      <c r="E717" s="419"/>
      <c r="F717" s="418"/>
      <c r="G717" s="418"/>
      <c r="H717" s="418"/>
      <c r="I717" s="420"/>
    </row>
    <row r="718" spans="2:9" x14ac:dyDescent="0.25">
      <c r="B718" s="418"/>
      <c r="C718" s="419"/>
      <c r="D718" s="419"/>
      <c r="E718" s="419"/>
      <c r="F718" s="418"/>
      <c r="G718" s="418"/>
      <c r="H718" s="418"/>
      <c r="I718" s="420"/>
    </row>
    <row r="719" spans="2:9" x14ac:dyDescent="0.25">
      <c r="B719" s="418"/>
      <c r="C719" s="419"/>
      <c r="D719" s="419"/>
      <c r="E719" s="419"/>
      <c r="F719" s="418"/>
      <c r="G719" s="418"/>
      <c r="H719" s="418"/>
      <c r="I719" s="420"/>
    </row>
    <row r="720" spans="2:9" x14ac:dyDescent="0.25">
      <c r="B720" s="418"/>
      <c r="C720" s="419"/>
      <c r="D720" s="419"/>
      <c r="E720" s="419"/>
      <c r="F720" s="418"/>
      <c r="G720" s="418"/>
      <c r="H720" s="418"/>
      <c r="I720" s="420"/>
    </row>
    <row r="721" spans="2:9" x14ac:dyDescent="0.25">
      <c r="B721" s="418"/>
      <c r="C721" s="419"/>
      <c r="D721" s="419"/>
      <c r="E721" s="419"/>
      <c r="F721" s="418"/>
      <c r="G721" s="418"/>
      <c r="H721" s="418"/>
      <c r="I721" s="420"/>
    </row>
    <row r="722" spans="2:9" x14ac:dyDescent="0.25">
      <c r="B722" s="418"/>
      <c r="C722" s="419"/>
      <c r="D722" s="419"/>
      <c r="E722" s="419"/>
      <c r="F722" s="418"/>
      <c r="G722" s="418"/>
      <c r="H722" s="418"/>
      <c r="I722" s="420"/>
    </row>
    <row r="723" spans="2:9" x14ac:dyDescent="0.25">
      <c r="B723" s="418"/>
      <c r="C723" s="419"/>
      <c r="D723" s="419"/>
      <c r="E723" s="419"/>
      <c r="F723" s="418"/>
      <c r="G723" s="418"/>
      <c r="H723" s="418"/>
      <c r="I723" s="420"/>
    </row>
    <row r="724" spans="2:9" x14ac:dyDescent="0.25">
      <c r="B724" s="418"/>
      <c r="C724" s="419"/>
      <c r="D724" s="419"/>
      <c r="E724" s="419"/>
      <c r="F724" s="418"/>
      <c r="G724" s="418"/>
      <c r="H724" s="418"/>
      <c r="I724" s="420"/>
    </row>
    <row r="725" spans="2:9" x14ac:dyDescent="0.25">
      <c r="B725" s="418"/>
      <c r="C725" s="419"/>
      <c r="D725" s="419"/>
      <c r="E725" s="419"/>
      <c r="F725" s="418"/>
      <c r="G725" s="418"/>
      <c r="H725" s="418"/>
      <c r="I725" s="420"/>
    </row>
    <row r="726" spans="2:9" x14ac:dyDescent="0.25">
      <c r="B726" s="418"/>
      <c r="C726" s="419"/>
      <c r="D726" s="419"/>
      <c r="E726" s="419"/>
      <c r="F726" s="418"/>
      <c r="G726" s="418"/>
      <c r="H726" s="418"/>
      <c r="I726" s="420"/>
    </row>
    <row r="727" spans="2:9" x14ac:dyDescent="0.25">
      <c r="B727" s="418"/>
      <c r="C727" s="419"/>
      <c r="D727" s="419"/>
      <c r="E727" s="419"/>
      <c r="F727" s="418"/>
      <c r="G727" s="418"/>
      <c r="H727" s="418"/>
      <c r="I727" s="420"/>
    </row>
    <row r="728" spans="2:9" x14ac:dyDescent="0.25">
      <c r="B728" s="418"/>
      <c r="C728" s="419"/>
      <c r="D728" s="419"/>
      <c r="E728" s="419"/>
      <c r="F728" s="418"/>
      <c r="G728" s="418"/>
      <c r="H728" s="418"/>
      <c r="I728" s="420"/>
    </row>
    <row r="729" spans="2:9" x14ac:dyDescent="0.25">
      <c r="B729" s="418"/>
      <c r="C729" s="419"/>
      <c r="D729" s="419"/>
      <c r="E729" s="419"/>
      <c r="F729" s="418"/>
      <c r="G729" s="418"/>
      <c r="H729" s="418"/>
      <c r="I729" s="420"/>
    </row>
    <row r="730" spans="2:9" x14ac:dyDescent="0.25">
      <c r="B730" s="418"/>
      <c r="C730" s="419"/>
      <c r="D730" s="419"/>
      <c r="E730" s="419"/>
      <c r="F730" s="418"/>
      <c r="G730" s="418"/>
      <c r="H730" s="418"/>
      <c r="I730" s="420"/>
    </row>
    <row r="731" spans="2:9" x14ac:dyDescent="0.25">
      <c r="B731" s="418"/>
      <c r="C731" s="419"/>
      <c r="D731" s="419"/>
      <c r="E731" s="419"/>
      <c r="F731" s="418"/>
      <c r="G731" s="418"/>
      <c r="H731" s="418"/>
      <c r="I731" s="420"/>
    </row>
    <row r="732" spans="2:9" x14ac:dyDescent="0.25">
      <c r="B732" s="418"/>
      <c r="C732" s="419"/>
      <c r="D732" s="419"/>
      <c r="E732" s="419"/>
      <c r="F732" s="418"/>
      <c r="G732" s="418"/>
      <c r="H732" s="418"/>
      <c r="I732" s="420"/>
    </row>
    <row r="733" spans="2:9" x14ac:dyDescent="0.25">
      <c r="B733" s="418"/>
      <c r="C733" s="419"/>
      <c r="D733" s="419"/>
      <c r="E733" s="419"/>
      <c r="F733" s="418"/>
      <c r="G733" s="418"/>
      <c r="H733" s="418"/>
      <c r="I733" s="420"/>
    </row>
    <row r="734" spans="2:9" x14ac:dyDescent="0.25">
      <c r="B734" s="418"/>
      <c r="C734" s="419"/>
      <c r="D734" s="419"/>
      <c r="E734" s="419"/>
      <c r="F734" s="418"/>
      <c r="G734" s="418"/>
      <c r="H734" s="418"/>
      <c r="I734" s="420"/>
    </row>
    <row r="735" spans="2:9" x14ac:dyDescent="0.25">
      <c r="B735" s="418"/>
      <c r="C735" s="419"/>
      <c r="D735" s="419"/>
      <c r="E735" s="419"/>
      <c r="F735" s="418"/>
      <c r="G735" s="418"/>
      <c r="H735" s="418"/>
      <c r="I735" s="420"/>
    </row>
    <row r="736" spans="2:9" x14ac:dyDescent="0.25">
      <c r="B736" s="418"/>
      <c r="C736" s="419"/>
      <c r="D736" s="419"/>
      <c r="E736" s="419"/>
      <c r="F736" s="418"/>
      <c r="G736" s="418"/>
      <c r="H736" s="418"/>
      <c r="I736" s="420"/>
    </row>
    <row r="737" spans="2:9" x14ac:dyDescent="0.25">
      <c r="B737" s="418"/>
      <c r="C737" s="419"/>
      <c r="D737" s="419"/>
      <c r="E737" s="419"/>
      <c r="F737" s="418"/>
      <c r="G737" s="418"/>
      <c r="H737" s="418"/>
      <c r="I737" s="420"/>
    </row>
    <row r="738" spans="2:9" x14ac:dyDescent="0.25">
      <c r="B738" s="418"/>
      <c r="C738" s="419"/>
      <c r="D738" s="419"/>
      <c r="E738" s="419"/>
      <c r="F738" s="418"/>
      <c r="G738" s="418"/>
      <c r="H738" s="418"/>
      <c r="I738" s="420"/>
    </row>
    <row r="739" spans="2:9" x14ac:dyDescent="0.25">
      <c r="B739" s="418"/>
      <c r="C739" s="419"/>
      <c r="D739" s="419"/>
      <c r="E739" s="419"/>
      <c r="F739" s="418"/>
      <c r="G739" s="418"/>
      <c r="H739" s="418"/>
      <c r="I739" s="420"/>
    </row>
    <row r="740" spans="2:9" x14ac:dyDescent="0.25">
      <c r="B740" s="418"/>
      <c r="C740" s="419"/>
      <c r="D740" s="419"/>
      <c r="E740" s="419"/>
      <c r="F740" s="418"/>
      <c r="G740" s="418"/>
      <c r="H740" s="418"/>
      <c r="I740" s="420"/>
    </row>
    <row r="741" spans="2:9" x14ac:dyDescent="0.25">
      <c r="B741" s="418"/>
      <c r="C741" s="419"/>
      <c r="D741" s="419"/>
      <c r="E741" s="419"/>
      <c r="F741" s="418"/>
      <c r="G741" s="418"/>
      <c r="H741" s="418"/>
      <c r="I741" s="420"/>
    </row>
    <row r="742" spans="2:9" x14ac:dyDescent="0.25">
      <c r="B742" s="418"/>
      <c r="C742" s="419"/>
      <c r="D742" s="419"/>
      <c r="E742" s="419"/>
      <c r="F742" s="418"/>
      <c r="G742" s="418"/>
      <c r="H742" s="418"/>
      <c r="I742" s="420"/>
    </row>
    <row r="743" spans="2:9" x14ac:dyDescent="0.25">
      <c r="B743" s="418"/>
      <c r="C743" s="419"/>
      <c r="D743" s="419"/>
      <c r="E743" s="419"/>
      <c r="F743" s="418"/>
      <c r="G743" s="418"/>
      <c r="H743" s="418"/>
      <c r="I743" s="420"/>
    </row>
    <row r="744" spans="2:9" x14ac:dyDescent="0.25">
      <c r="B744" s="418"/>
      <c r="C744" s="419"/>
      <c r="D744" s="419"/>
      <c r="E744" s="419"/>
      <c r="F744" s="418"/>
      <c r="G744" s="418"/>
      <c r="H744" s="418"/>
      <c r="I744" s="420"/>
    </row>
    <row r="745" spans="2:9" x14ac:dyDescent="0.25">
      <c r="B745" s="418"/>
      <c r="C745" s="419"/>
      <c r="D745" s="419"/>
      <c r="E745" s="419"/>
      <c r="F745" s="418"/>
      <c r="G745" s="418"/>
      <c r="H745" s="418"/>
      <c r="I745" s="420"/>
    </row>
    <row r="746" spans="2:9" x14ac:dyDescent="0.25">
      <c r="B746" s="418"/>
      <c r="C746" s="419"/>
      <c r="D746" s="419"/>
      <c r="E746" s="419"/>
      <c r="F746" s="418"/>
      <c r="G746" s="418"/>
      <c r="H746" s="418"/>
      <c r="I746" s="420"/>
    </row>
    <row r="747" spans="2:9" x14ac:dyDescent="0.25">
      <c r="B747" s="418"/>
      <c r="C747" s="419"/>
      <c r="D747" s="419"/>
      <c r="E747" s="419"/>
      <c r="F747" s="418"/>
      <c r="G747" s="418"/>
      <c r="H747" s="418"/>
      <c r="I747" s="420"/>
    </row>
    <row r="748" spans="2:9" x14ac:dyDescent="0.25">
      <c r="B748" s="418"/>
      <c r="C748" s="419"/>
      <c r="D748" s="419"/>
      <c r="E748" s="419"/>
      <c r="F748" s="418"/>
      <c r="G748" s="418"/>
      <c r="H748" s="418"/>
      <c r="I748" s="420"/>
    </row>
    <row r="749" spans="2:9" x14ac:dyDescent="0.25">
      <c r="B749" s="418"/>
      <c r="C749" s="419"/>
      <c r="D749" s="419"/>
      <c r="E749" s="419"/>
      <c r="F749" s="418"/>
      <c r="G749" s="418"/>
      <c r="H749" s="418"/>
      <c r="I749" s="420"/>
    </row>
    <row r="750" spans="2:9" x14ac:dyDescent="0.25">
      <c r="B750" s="418"/>
      <c r="C750" s="419"/>
      <c r="D750" s="419"/>
      <c r="E750" s="419"/>
      <c r="F750" s="418"/>
      <c r="G750" s="418"/>
      <c r="H750" s="418"/>
      <c r="I750" s="420"/>
    </row>
    <row r="751" spans="2:9" x14ac:dyDescent="0.25">
      <c r="B751" s="418"/>
      <c r="C751" s="419"/>
      <c r="D751" s="419"/>
      <c r="E751" s="419"/>
      <c r="F751" s="418"/>
      <c r="G751" s="418"/>
      <c r="H751" s="418"/>
      <c r="I751" s="420"/>
    </row>
    <row r="752" spans="2:9" x14ac:dyDescent="0.25">
      <c r="B752" s="418"/>
      <c r="C752" s="419"/>
      <c r="D752" s="419"/>
      <c r="E752" s="419"/>
      <c r="F752" s="418"/>
      <c r="G752" s="418"/>
      <c r="H752" s="418"/>
      <c r="I752" s="420"/>
    </row>
    <row r="753" spans="2:9" x14ac:dyDescent="0.25">
      <c r="B753" s="418"/>
      <c r="C753" s="419"/>
      <c r="D753" s="419"/>
      <c r="E753" s="419"/>
      <c r="F753" s="418"/>
      <c r="G753" s="418"/>
      <c r="H753" s="418"/>
      <c r="I753" s="420"/>
    </row>
    <row r="754" spans="2:9" x14ac:dyDescent="0.25">
      <c r="B754" s="418"/>
      <c r="C754" s="419"/>
      <c r="D754" s="419"/>
      <c r="E754" s="419"/>
      <c r="F754" s="418"/>
      <c r="G754" s="418"/>
      <c r="H754" s="418"/>
      <c r="I754" s="420"/>
    </row>
    <row r="755" spans="2:9" x14ac:dyDescent="0.25">
      <c r="B755" s="418"/>
      <c r="C755" s="419"/>
      <c r="D755" s="419"/>
      <c r="E755" s="419"/>
      <c r="F755" s="418"/>
      <c r="G755" s="418"/>
      <c r="H755" s="418"/>
      <c r="I755" s="420"/>
    </row>
    <row r="756" spans="2:9" x14ac:dyDescent="0.25">
      <c r="B756" s="418"/>
      <c r="C756" s="419"/>
      <c r="D756" s="419"/>
      <c r="E756" s="419"/>
      <c r="F756" s="418"/>
      <c r="G756" s="418"/>
      <c r="H756" s="418"/>
      <c r="I756" s="420"/>
    </row>
    <row r="757" spans="2:9" x14ac:dyDescent="0.25">
      <c r="B757" s="418"/>
      <c r="C757" s="419"/>
      <c r="D757" s="419"/>
      <c r="E757" s="419"/>
      <c r="F757" s="418"/>
      <c r="G757" s="418"/>
      <c r="H757" s="418"/>
      <c r="I757" s="420"/>
    </row>
    <row r="758" spans="2:9" x14ac:dyDescent="0.25">
      <c r="B758" s="418"/>
      <c r="C758" s="419"/>
      <c r="D758" s="419"/>
      <c r="E758" s="419"/>
      <c r="F758" s="418"/>
      <c r="G758" s="418"/>
      <c r="H758" s="418"/>
      <c r="I758" s="420"/>
    </row>
    <row r="759" spans="2:9" x14ac:dyDescent="0.25">
      <c r="B759" s="418"/>
      <c r="C759" s="419"/>
      <c r="D759" s="419"/>
      <c r="E759" s="419"/>
      <c r="F759" s="418"/>
      <c r="G759" s="418"/>
      <c r="H759" s="418"/>
      <c r="I759" s="420"/>
    </row>
    <row r="760" spans="2:9" x14ac:dyDescent="0.25">
      <c r="B760" s="418"/>
      <c r="C760" s="419"/>
      <c r="D760" s="419"/>
      <c r="E760" s="419"/>
      <c r="F760" s="418"/>
      <c r="G760" s="418"/>
      <c r="H760" s="418"/>
      <c r="I760" s="420"/>
    </row>
    <row r="761" spans="2:9" x14ac:dyDescent="0.25">
      <c r="B761" s="418"/>
      <c r="C761" s="419"/>
      <c r="D761" s="419"/>
      <c r="E761" s="419"/>
      <c r="F761" s="418"/>
      <c r="G761" s="418"/>
      <c r="H761" s="418"/>
      <c r="I761" s="420"/>
    </row>
    <row r="762" spans="2:9" x14ac:dyDescent="0.25">
      <c r="B762" s="418"/>
      <c r="C762" s="419"/>
      <c r="D762" s="419"/>
      <c r="E762" s="419"/>
      <c r="F762" s="418"/>
      <c r="G762" s="418"/>
      <c r="H762" s="418"/>
      <c r="I762" s="420"/>
    </row>
    <row r="763" spans="2:9" x14ac:dyDescent="0.25">
      <c r="B763" s="418"/>
      <c r="C763" s="419"/>
      <c r="D763" s="419"/>
      <c r="E763" s="419"/>
      <c r="F763" s="418"/>
      <c r="G763" s="418"/>
      <c r="H763" s="418"/>
      <c r="I763" s="420"/>
    </row>
    <row r="764" spans="2:9" x14ac:dyDescent="0.25">
      <c r="B764" s="418"/>
      <c r="C764" s="419"/>
      <c r="D764" s="419"/>
      <c r="E764" s="419"/>
      <c r="F764" s="418"/>
      <c r="G764" s="418"/>
      <c r="H764" s="418"/>
      <c r="I764" s="420"/>
    </row>
    <row r="765" spans="2:9" x14ac:dyDescent="0.25">
      <c r="B765" s="418"/>
      <c r="C765" s="419"/>
      <c r="D765" s="419"/>
      <c r="E765" s="419"/>
      <c r="F765" s="418"/>
      <c r="G765" s="418"/>
      <c r="H765" s="418"/>
      <c r="I765" s="420"/>
    </row>
    <row r="766" spans="2:9" x14ac:dyDescent="0.25">
      <c r="B766" s="418"/>
      <c r="C766" s="419"/>
      <c r="D766" s="419"/>
      <c r="E766" s="419"/>
      <c r="F766" s="418"/>
      <c r="G766" s="418"/>
      <c r="H766" s="418"/>
      <c r="I766" s="420"/>
    </row>
    <row r="767" spans="2:9" x14ac:dyDescent="0.25">
      <c r="B767" s="418"/>
      <c r="C767" s="419"/>
      <c r="D767" s="419"/>
      <c r="E767" s="419"/>
      <c r="F767" s="418"/>
      <c r="G767" s="418"/>
      <c r="H767" s="418"/>
      <c r="I767" s="420"/>
    </row>
    <row r="768" spans="2:9" x14ac:dyDescent="0.25">
      <c r="B768" s="418"/>
      <c r="C768" s="419"/>
      <c r="D768" s="419"/>
      <c r="E768" s="419"/>
      <c r="F768" s="418"/>
      <c r="G768" s="418"/>
      <c r="H768" s="418"/>
      <c r="I768" s="420"/>
    </row>
    <row r="769" spans="2:9" x14ac:dyDescent="0.25">
      <c r="B769" s="418"/>
      <c r="C769" s="419"/>
      <c r="D769" s="419"/>
      <c r="E769" s="419"/>
      <c r="F769" s="418"/>
      <c r="G769" s="418"/>
      <c r="H769" s="418"/>
      <c r="I769" s="420"/>
    </row>
    <row r="770" spans="2:9" x14ac:dyDescent="0.25">
      <c r="B770" s="418"/>
      <c r="C770" s="419"/>
      <c r="D770" s="419"/>
      <c r="E770" s="419"/>
      <c r="F770" s="418"/>
      <c r="G770" s="418"/>
      <c r="H770" s="418"/>
      <c r="I770" s="420"/>
    </row>
    <row r="771" spans="2:9" x14ac:dyDescent="0.25">
      <c r="B771" s="418"/>
      <c r="C771" s="419"/>
      <c r="D771" s="419"/>
      <c r="E771" s="419"/>
      <c r="F771" s="418"/>
      <c r="G771" s="418"/>
      <c r="H771" s="418"/>
      <c r="I771" s="420"/>
    </row>
    <row r="772" spans="2:9" x14ac:dyDescent="0.25">
      <c r="B772" s="418"/>
      <c r="C772" s="419"/>
      <c r="D772" s="419"/>
      <c r="E772" s="419"/>
      <c r="F772" s="418"/>
      <c r="G772" s="418"/>
      <c r="H772" s="418"/>
      <c r="I772" s="420"/>
    </row>
    <row r="773" spans="2:9" x14ac:dyDescent="0.25">
      <c r="B773" s="418"/>
      <c r="C773" s="419"/>
      <c r="D773" s="419"/>
      <c r="E773" s="419"/>
      <c r="F773" s="418"/>
      <c r="G773" s="418"/>
      <c r="H773" s="418"/>
      <c r="I773" s="420"/>
    </row>
    <row r="774" spans="2:9" x14ac:dyDescent="0.25">
      <c r="B774" s="418"/>
      <c r="C774" s="419"/>
      <c r="D774" s="419"/>
      <c r="E774" s="419"/>
      <c r="F774" s="418"/>
      <c r="G774" s="418"/>
      <c r="H774" s="418"/>
      <c r="I774" s="420"/>
    </row>
    <row r="775" spans="2:9" x14ac:dyDescent="0.25">
      <c r="B775" s="418"/>
      <c r="C775" s="419"/>
      <c r="D775" s="419"/>
      <c r="E775" s="419"/>
      <c r="F775" s="418"/>
      <c r="G775" s="418"/>
      <c r="H775" s="418"/>
      <c r="I775" s="420"/>
    </row>
    <row r="776" spans="2:9" x14ac:dyDescent="0.25">
      <c r="B776" s="418"/>
      <c r="C776" s="419"/>
      <c r="D776" s="419"/>
      <c r="E776" s="419"/>
      <c r="F776" s="418"/>
      <c r="G776" s="418"/>
      <c r="H776" s="418"/>
      <c r="I776" s="420"/>
    </row>
    <row r="777" spans="2:9" x14ac:dyDescent="0.25">
      <c r="B777" s="418"/>
      <c r="C777" s="419"/>
      <c r="D777" s="419"/>
      <c r="E777" s="419"/>
      <c r="F777" s="418"/>
      <c r="G777" s="418"/>
      <c r="H777" s="418"/>
      <c r="I777" s="420"/>
    </row>
    <row r="778" spans="2:9" x14ac:dyDescent="0.25">
      <c r="B778" s="418"/>
      <c r="C778" s="419"/>
      <c r="D778" s="419"/>
      <c r="E778" s="419"/>
      <c r="F778" s="418"/>
      <c r="G778" s="418"/>
      <c r="H778" s="418"/>
      <c r="I778" s="420"/>
    </row>
    <row r="779" spans="2:9" x14ac:dyDescent="0.25">
      <c r="B779" s="418"/>
      <c r="C779" s="419"/>
      <c r="D779" s="419"/>
      <c r="E779" s="419"/>
      <c r="F779" s="418"/>
      <c r="G779" s="418"/>
      <c r="H779" s="418"/>
      <c r="I779" s="420"/>
    </row>
    <row r="780" spans="2:9" x14ac:dyDescent="0.25">
      <c r="B780" s="418"/>
      <c r="C780" s="419"/>
      <c r="D780" s="419"/>
      <c r="E780" s="419"/>
      <c r="F780" s="418"/>
      <c r="G780" s="418"/>
      <c r="H780" s="418"/>
      <c r="I780" s="420"/>
    </row>
    <row r="781" spans="2:9" x14ac:dyDescent="0.25">
      <c r="B781" s="418"/>
      <c r="C781" s="419"/>
      <c r="D781" s="419"/>
      <c r="E781" s="419"/>
      <c r="F781" s="418"/>
      <c r="G781" s="418"/>
      <c r="H781" s="418"/>
      <c r="I781" s="420"/>
    </row>
    <row r="782" spans="2:9" x14ac:dyDescent="0.25">
      <c r="B782" s="418"/>
      <c r="C782" s="419"/>
      <c r="D782" s="419"/>
      <c r="E782" s="419"/>
      <c r="F782" s="418"/>
      <c r="G782" s="418"/>
      <c r="H782" s="418"/>
      <c r="I782" s="420"/>
    </row>
    <row r="783" spans="2:9" x14ac:dyDescent="0.25">
      <c r="B783" s="418"/>
      <c r="C783" s="419"/>
      <c r="D783" s="419"/>
      <c r="E783" s="419"/>
      <c r="F783" s="418"/>
      <c r="G783" s="418"/>
      <c r="H783" s="418"/>
      <c r="I783" s="420"/>
    </row>
    <row r="784" spans="2:9" x14ac:dyDescent="0.25">
      <c r="B784" s="418"/>
      <c r="C784" s="419"/>
      <c r="D784" s="419"/>
      <c r="E784" s="419"/>
      <c r="F784" s="418"/>
      <c r="G784" s="418"/>
      <c r="H784" s="418"/>
      <c r="I784" s="420"/>
    </row>
    <row r="785" spans="2:9" x14ac:dyDescent="0.25">
      <c r="B785" s="418"/>
      <c r="C785" s="419"/>
      <c r="D785" s="419"/>
      <c r="E785" s="419"/>
      <c r="F785" s="418"/>
      <c r="G785" s="418"/>
      <c r="H785" s="418"/>
      <c r="I785" s="420"/>
    </row>
    <row r="786" spans="2:9" x14ac:dyDescent="0.25">
      <c r="B786" s="418"/>
      <c r="C786" s="419"/>
      <c r="D786" s="419"/>
      <c r="E786" s="419"/>
      <c r="F786" s="418"/>
      <c r="G786" s="418"/>
      <c r="H786" s="418"/>
      <c r="I786" s="420"/>
    </row>
    <row r="787" spans="2:9" x14ac:dyDescent="0.25">
      <c r="B787" s="418"/>
      <c r="C787" s="419"/>
      <c r="D787" s="419"/>
      <c r="E787" s="419"/>
      <c r="F787" s="418"/>
      <c r="G787" s="418"/>
      <c r="H787" s="418"/>
      <c r="I787" s="420"/>
    </row>
    <row r="788" spans="2:9" x14ac:dyDescent="0.25">
      <c r="B788" s="418"/>
      <c r="C788" s="419"/>
      <c r="D788" s="419"/>
      <c r="E788" s="419"/>
      <c r="F788" s="418"/>
      <c r="G788" s="418"/>
      <c r="H788" s="418"/>
      <c r="I788" s="420"/>
    </row>
    <row r="789" spans="2:9" x14ac:dyDescent="0.25">
      <c r="B789" s="418"/>
      <c r="C789" s="419"/>
      <c r="D789" s="419"/>
      <c r="E789" s="419"/>
      <c r="F789" s="418"/>
      <c r="G789" s="418"/>
      <c r="H789" s="418"/>
      <c r="I789" s="420"/>
    </row>
    <row r="790" spans="2:9" x14ac:dyDescent="0.25">
      <c r="B790" s="418"/>
      <c r="C790" s="419"/>
      <c r="D790" s="419"/>
      <c r="E790" s="419"/>
      <c r="F790" s="418"/>
      <c r="G790" s="418"/>
      <c r="H790" s="418"/>
      <c r="I790" s="420"/>
    </row>
    <row r="791" spans="2:9" x14ac:dyDescent="0.25">
      <c r="B791" s="418"/>
      <c r="C791" s="419"/>
      <c r="D791" s="419"/>
      <c r="E791" s="419"/>
      <c r="F791" s="418"/>
      <c r="G791" s="418"/>
      <c r="H791" s="418"/>
      <c r="I791" s="420"/>
    </row>
    <row r="792" spans="2:9" x14ac:dyDescent="0.25">
      <c r="B792" s="418"/>
      <c r="C792" s="419"/>
      <c r="D792" s="419"/>
      <c r="E792" s="419"/>
      <c r="F792" s="418"/>
      <c r="G792" s="418"/>
      <c r="H792" s="418"/>
      <c r="I792" s="420"/>
    </row>
    <row r="793" spans="2:9" x14ac:dyDescent="0.25">
      <c r="B793" s="418"/>
      <c r="C793" s="419"/>
      <c r="D793" s="419"/>
      <c r="E793" s="419"/>
      <c r="F793" s="418"/>
      <c r="G793" s="418"/>
      <c r="H793" s="418"/>
      <c r="I793" s="420"/>
    </row>
    <row r="794" spans="2:9" x14ac:dyDescent="0.25">
      <c r="B794" s="418"/>
      <c r="C794" s="419"/>
      <c r="D794" s="419"/>
      <c r="E794" s="419"/>
      <c r="F794" s="418"/>
      <c r="G794" s="418"/>
      <c r="H794" s="418"/>
      <c r="I794" s="420"/>
    </row>
    <row r="795" spans="2:9" x14ac:dyDescent="0.25">
      <c r="B795" s="418"/>
      <c r="C795" s="419"/>
      <c r="D795" s="419"/>
      <c r="E795" s="419"/>
      <c r="F795" s="418"/>
      <c r="G795" s="418"/>
      <c r="H795" s="418"/>
      <c r="I795" s="420"/>
    </row>
    <row r="796" spans="2:9" x14ac:dyDescent="0.25">
      <c r="B796" s="418"/>
      <c r="C796" s="419"/>
      <c r="D796" s="419"/>
      <c r="E796" s="419"/>
      <c r="F796" s="418"/>
      <c r="G796" s="418"/>
      <c r="H796" s="418"/>
      <c r="I796" s="420"/>
    </row>
    <row r="797" spans="2:9" x14ac:dyDescent="0.25">
      <c r="B797" s="418"/>
      <c r="C797" s="419"/>
      <c r="D797" s="419"/>
      <c r="E797" s="419"/>
      <c r="F797" s="418"/>
      <c r="G797" s="418"/>
      <c r="H797" s="418"/>
      <c r="I797" s="420"/>
    </row>
    <row r="798" spans="2:9" x14ac:dyDescent="0.25">
      <c r="B798" s="418"/>
      <c r="C798" s="419"/>
      <c r="D798" s="419"/>
      <c r="E798" s="419"/>
      <c r="F798" s="418"/>
      <c r="G798" s="418"/>
      <c r="H798" s="418"/>
      <c r="I798" s="420"/>
    </row>
    <row r="799" spans="2:9" x14ac:dyDescent="0.25">
      <c r="B799" s="418"/>
      <c r="C799" s="419"/>
      <c r="D799" s="419"/>
      <c r="E799" s="419"/>
      <c r="F799" s="418"/>
      <c r="G799" s="418"/>
      <c r="H799" s="418"/>
      <c r="I799" s="420"/>
    </row>
    <row r="800" spans="2:9" x14ac:dyDescent="0.25">
      <c r="B800" s="418"/>
      <c r="C800" s="419"/>
      <c r="D800" s="419"/>
      <c r="E800" s="419"/>
      <c r="F800" s="418"/>
      <c r="G800" s="418"/>
      <c r="H800" s="418"/>
      <c r="I800" s="420"/>
    </row>
    <row r="801" spans="2:9" x14ac:dyDescent="0.25">
      <c r="B801" s="418"/>
      <c r="C801" s="419"/>
      <c r="D801" s="419"/>
      <c r="E801" s="419"/>
      <c r="F801" s="418"/>
      <c r="G801" s="418"/>
      <c r="H801" s="418"/>
      <c r="I801" s="420"/>
    </row>
    <row r="802" spans="2:9" x14ac:dyDescent="0.25">
      <c r="B802" s="418"/>
      <c r="C802" s="419"/>
      <c r="D802" s="419"/>
      <c r="E802" s="419"/>
      <c r="F802" s="418"/>
      <c r="G802" s="418"/>
      <c r="H802" s="418"/>
      <c r="I802" s="420"/>
    </row>
    <row r="803" spans="2:9" x14ac:dyDescent="0.25">
      <c r="B803" s="418"/>
      <c r="C803" s="419"/>
      <c r="D803" s="419"/>
      <c r="E803" s="419"/>
      <c r="F803" s="418"/>
      <c r="G803" s="418"/>
      <c r="H803" s="418"/>
      <c r="I803" s="420"/>
    </row>
    <row r="804" spans="2:9" x14ac:dyDescent="0.25">
      <c r="B804" s="418"/>
      <c r="C804" s="419"/>
      <c r="D804" s="419"/>
      <c r="E804" s="419"/>
      <c r="F804" s="418"/>
      <c r="G804" s="418"/>
      <c r="H804" s="418"/>
      <c r="I804" s="420"/>
    </row>
    <row r="805" spans="2:9" x14ac:dyDescent="0.25">
      <c r="B805" s="418"/>
      <c r="C805" s="419"/>
      <c r="D805" s="419"/>
      <c r="E805" s="419"/>
      <c r="F805" s="418"/>
      <c r="G805" s="418"/>
      <c r="H805" s="418"/>
      <c r="I805" s="420"/>
    </row>
    <row r="806" spans="2:9" x14ac:dyDescent="0.25">
      <c r="B806" s="418"/>
      <c r="C806" s="419"/>
      <c r="D806" s="419"/>
      <c r="E806" s="419"/>
      <c r="F806" s="418"/>
      <c r="G806" s="418"/>
      <c r="H806" s="418"/>
      <c r="I806" s="420"/>
    </row>
    <row r="807" spans="2:9" x14ac:dyDescent="0.25">
      <c r="B807" s="418"/>
      <c r="C807" s="419"/>
      <c r="D807" s="419"/>
      <c r="E807" s="419"/>
      <c r="F807" s="418"/>
      <c r="G807" s="418"/>
      <c r="H807" s="418"/>
      <c r="I807" s="420"/>
    </row>
    <row r="808" spans="2:9" x14ac:dyDescent="0.25">
      <c r="B808" s="418"/>
      <c r="C808" s="419"/>
      <c r="D808" s="419"/>
      <c r="E808" s="419"/>
      <c r="F808" s="418"/>
      <c r="G808" s="418"/>
      <c r="H808" s="418"/>
      <c r="I808" s="420"/>
    </row>
    <row r="809" spans="2:9" x14ac:dyDescent="0.25">
      <c r="B809" s="418"/>
      <c r="C809" s="419"/>
      <c r="D809" s="419"/>
      <c r="E809" s="419"/>
      <c r="F809" s="418"/>
      <c r="G809" s="418"/>
      <c r="H809" s="418"/>
      <c r="I809" s="420"/>
    </row>
    <row r="810" spans="2:9" x14ac:dyDescent="0.25">
      <c r="B810" s="418"/>
      <c r="C810" s="419"/>
      <c r="D810" s="419"/>
      <c r="E810" s="419"/>
      <c r="F810" s="418"/>
      <c r="G810" s="418"/>
      <c r="H810" s="418"/>
      <c r="I810" s="420"/>
    </row>
    <row r="811" spans="2:9" x14ac:dyDescent="0.25">
      <c r="B811" s="418"/>
      <c r="C811" s="419"/>
      <c r="D811" s="419"/>
      <c r="E811" s="419"/>
      <c r="F811" s="418"/>
      <c r="G811" s="418"/>
      <c r="H811" s="418"/>
      <c r="I811" s="420"/>
    </row>
    <row r="812" spans="2:9" x14ac:dyDescent="0.25">
      <c r="B812" s="418"/>
      <c r="C812" s="419"/>
      <c r="D812" s="419"/>
      <c r="E812" s="419"/>
      <c r="F812" s="418"/>
      <c r="G812" s="418"/>
      <c r="H812" s="418"/>
      <c r="I812" s="420"/>
    </row>
    <row r="813" spans="2:9" x14ac:dyDescent="0.25">
      <c r="B813" s="418"/>
      <c r="C813" s="419"/>
      <c r="D813" s="419"/>
      <c r="E813" s="419"/>
      <c r="F813" s="418"/>
      <c r="G813" s="418"/>
      <c r="H813" s="418"/>
      <c r="I813" s="420"/>
    </row>
    <row r="814" spans="2:9" x14ac:dyDescent="0.25">
      <c r="B814" s="418"/>
      <c r="C814" s="419"/>
      <c r="D814" s="419"/>
      <c r="E814" s="419"/>
      <c r="F814" s="418"/>
      <c r="G814" s="418"/>
      <c r="H814" s="418"/>
      <c r="I814" s="420"/>
    </row>
    <row r="815" spans="2:9" x14ac:dyDescent="0.25">
      <c r="B815" s="418"/>
      <c r="C815" s="419"/>
      <c r="D815" s="419"/>
      <c r="E815" s="419"/>
      <c r="F815" s="418"/>
      <c r="G815" s="418"/>
      <c r="H815" s="418"/>
      <c r="I815" s="420"/>
    </row>
    <row r="816" spans="2:9" x14ac:dyDescent="0.25">
      <c r="B816" s="418"/>
      <c r="C816" s="419"/>
      <c r="D816" s="419"/>
      <c r="E816" s="419"/>
      <c r="F816" s="418"/>
      <c r="G816" s="418"/>
      <c r="H816" s="418"/>
      <c r="I816" s="420"/>
    </row>
    <row r="817" spans="2:9" x14ac:dyDescent="0.25">
      <c r="B817" s="418"/>
      <c r="C817" s="419"/>
      <c r="D817" s="419"/>
      <c r="E817" s="419"/>
      <c r="F817" s="418"/>
      <c r="G817" s="418"/>
      <c r="H817" s="418"/>
      <c r="I817" s="420"/>
    </row>
    <row r="818" spans="2:9" x14ac:dyDescent="0.25">
      <c r="B818" s="418"/>
      <c r="C818" s="419"/>
      <c r="D818" s="419"/>
      <c r="E818" s="419"/>
      <c r="F818" s="418"/>
      <c r="G818" s="418"/>
      <c r="H818" s="418"/>
      <c r="I818" s="420"/>
    </row>
    <row r="819" spans="2:9" x14ac:dyDescent="0.25">
      <c r="B819" s="418"/>
      <c r="C819" s="419"/>
      <c r="D819" s="419"/>
      <c r="E819" s="419"/>
      <c r="F819" s="418"/>
      <c r="G819" s="418"/>
      <c r="H819" s="418"/>
      <c r="I819" s="420"/>
    </row>
    <row r="820" spans="2:9" x14ac:dyDescent="0.25">
      <c r="B820" s="418"/>
      <c r="C820" s="419"/>
      <c r="D820" s="419"/>
      <c r="E820" s="419"/>
      <c r="F820" s="418"/>
      <c r="G820" s="418"/>
      <c r="H820" s="418"/>
      <c r="I820" s="420"/>
    </row>
    <row r="821" spans="2:9" x14ac:dyDescent="0.25">
      <c r="B821" s="418"/>
      <c r="C821" s="419"/>
      <c r="D821" s="419"/>
      <c r="E821" s="419"/>
      <c r="F821" s="418"/>
      <c r="G821" s="418"/>
      <c r="H821" s="418"/>
      <c r="I821" s="420"/>
    </row>
    <row r="822" spans="2:9" x14ac:dyDescent="0.25">
      <c r="B822" s="418"/>
      <c r="C822" s="419"/>
      <c r="D822" s="419"/>
      <c r="E822" s="419"/>
      <c r="F822" s="418"/>
      <c r="G822" s="418"/>
      <c r="H822" s="418"/>
      <c r="I822" s="420"/>
    </row>
    <row r="823" spans="2:9" x14ac:dyDescent="0.25">
      <c r="B823" s="418"/>
      <c r="C823" s="419"/>
      <c r="D823" s="419"/>
      <c r="E823" s="419"/>
      <c r="F823" s="418"/>
      <c r="G823" s="418"/>
      <c r="H823" s="418"/>
      <c r="I823" s="420"/>
    </row>
    <row r="824" spans="2:9" x14ac:dyDescent="0.25">
      <c r="B824" s="418"/>
      <c r="C824" s="419"/>
      <c r="D824" s="419"/>
      <c r="E824" s="419"/>
      <c r="F824" s="418"/>
      <c r="G824" s="418"/>
      <c r="H824" s="418"/>
      <c r="I824" s="420"/>
    </row>
    <row r="825" spans="2:9" x14ac:dyDescent="0.25">
      <c r="B825" s="418"/>
      <c r="C825" s="419"/>
      <c r="D825" s="419"/>
      <c r="E825" s="419"/>
      <c r="F825" s="418"/>
      <c r="G825" s="418"/>
      <c r="H825" s="418"/>
      <c r="I825" s="420"/>
    </row>
    <row r="826" spans="2:9" x14ac:dyDescent="0.25">
      <c r="B826" s="418"/>
      <c r="C826" s="419"/>
      <c r="D826" s="419"/>
      <c r="E826" s="419"/>
      <c r="F826" s="418"/>
      <c r="G826" s="418"/>
      <c r="H826" s="418"/>
      <c r="I826" s="420"/>
    </row>
    <row r="827" spans="2:9" x14ac:dyDescent="0.25">
      <c r="B827" s="418"/>
      <c r="C827" s="419"/>
      <c r="D827" s="419"/>
      <c r="E827" s="419"/>
      <c r="F827" s="418"/>
      <c r="G827" s="418"/>
      <c r="H827" s="418"/>
      <c r="I827" s="420"/>
    </row>
    <row r="828" spans="2:9" x14ac:dyDescent="0.25">
      <c r="B828" s="418"/>
      <c r="C828" s="419"/>
      <c r="D828" s="419"/>
      <c r="E828" s="419"/>
      <c r="F828" s="418"/>
      <c r="G828" s="418"/>
      <c r="H828" s="418"/>
      <c r="I828" s="420"/>
    </row>
    <row r="829" spans="2:9" x14ac:dyDescent="0.25">
      <c r="B829" s="418"/>
      <c r="C829" s="419"/>
      <c r="D829" s="419"/>
      <c r="E829" s="419"/>
      <c r="F829" s="418"/>
      <c r="G829" s="418"/>
      <c r="H829" s="418"/>
      <c r="I829" s="420"/>
    </row>
    <row r="830" spans="2:9" x14ac:dyDescent="0.25">
      <c r="B830" s="418"/>
      <c r="C830" s="419"/>
      <c r="D830" s="419"/>
      <c r="E830" s="419"/>
      <c r="F830" s="418"/>
      <c r="G830" s="418"/>
      <c r="H830" s="418"/>
      <c r="I830" s="420"/>
    </row>
    <row r="831" spans="2:9" x14ac:dyDescent="0.25">
      <c r="B831" s="418"/>
      <c r="C831" s="419"/>
      <c r="D831" s="419"/>
      <c r="E831" s="419"/>
      <c r="F831" s="418"/>
      <c r="G831" s="418"/>
      <c r="H831" s="418"/>
      <c r="I831" s="420"/>
    </row>
    <row r="832" spans="2:9" x14ac:dyDescent="0.25">
      <c r="B832" s="418"/>
      <c r="C832" s="419"/>
      <c r="D832" s="419"/>
      <c r="E832" s="419"/>
      <c r="F832" s="418"/>
      <c r="G832" s="418"/>
      <c r="H832" s="418"/>
      <c r="I832" s="420"/>
    </row>
    <row r="833" spans="2:9" x14ac:dyDescent="0.25">
      <c r="B833" s="418"/>
      <c r="C833" s="419"/>
      <c r="D833" s="419"/>
      <c r="E833" s="419"/>
      <c r="F833" s="418"/>
      <c r="G833" s="418"/>
      <c r="H833" s="418"/>
      <c r="I833" s="420"/>
    </row>
    <row r="834" spans="2:9" x14ac:dyDescent="0.25">
      <c r="B834" s="418"/>
      <c r="C834" s="419"/>
      <c r="D834" s="419"/>
      <c r="E834" s="419"/>
      <c r="F834" s="418"/>
      <c r="G834" s="418"/>
      <c r="H834" s="418"/>
      <c r="I834" s="420"/>
    </row>
    <row r="835" spans="2:9" x14ac:dyDescent="0.25">
      <c r="B835" s="418"/>
      <c r="C835" s="419"/>
      <c r="D835" s="419"/>
      <c r="E835" s="419"/>
      <c r="F835" s="418"/>
      <c r="G835" s="418"/>
      <c r="H835" s="418"/>
      <c r="I835" s="420"/>
    </row>
    <row r="836" spans="2:9" x14ac:dyDescent="0.25">
      <c r="B836" s="418"/>
      <c r="C836" s="419"/>
      <c r="D836" s="419"/>
      <c r="E836" s="419"/>
      <c r="F836" s="418"/>
      <c r="G836" s="418"/>
      <c r="H836" s="418"/>
      <c r="I836" s="420"/>
    </row>
    <row r="837" spans="2:9" x14ac:dyDescent="0.25">
      <c r="B837" s="418"/>
      <c r="C837" s="419"/>
      <c r="D837" s="419"/>
      <c r="E837" s="419"/>
      <c r="F837" s="418"/>
      <c r="G837" s="418"/>
      <c r="H837" s="418"/>
      <c r="I837" s="420"/>
    </row>
    <row r="838" spans="2:9" x14ac:dyDescent="0.25">
      <c r="B838" s="418"/>
      <c r="C838" s="419"/>
      <c r="D838" s="419"/>
      <c r="E838" s="419"/>
      <c r="F838" s="418"/>
      <c r="G838" s="418"/>
      <c r="H838" s="418"/>
      <c r="I838" s="420"/>
    </row>
    <row r="839" spans="2:9" x14ac:dyDescent="0.25">
      <c r="B839" s="418"/>
      <c r="C839" s="419"/>
      <c r="D839" s="419"/>
      <c r="E839" s="419"/>
      <c r="F839" s="418"/>
      <c r="G839" s="418"/>
      <c r="H839" s="418"/>
      <c r="I839" s="420"/>
    </row>
    <row r="840" spans="2:9" x14ac:dyDescent="0.25">
      <c r="B840" s="418"/>
      <c r="C840" s="419"/>
      <c r="D840" s="419"/>
      <c r="E840" s="419"/>
      <c r="F840" s="418"/>
      <c r="G840" s="418"/>
      <c r="H840" s="418"/>
      <c r="I840" s="420"/>
    </row>
    <row r="841" spans="2:9" x14ac:dyDescent="0.25">
      <c r="B841" s="418"/>
      <c r="C841" s="419"/>
      <c r="D841" s="419"/>
      <c r="E841" s="419"/>
      <c r="F841" s="418"/>
      <c r="G841" s="418"/>
      <c r="H841" s="418"/>
      <c r="I841" s="420"/>
    </row>
    <row r="842" spans="2:9" x14ac:dyDescent="0.25">
      <c r="B842" s="418"/>
      <c r="C842" s="419"/>
      <c r="D842" s="419"/>
      <c r="E842" s="419"/>
      <c r="F842" s="418"/>
      <c r="G842" s="418"/>
      <c r="H842" s="418"/>
      <c r="I842" s="420"/>
    </row>
    <row r="843" spans="2:9" x14ac:dyDescent="0.25">
      <c r="B843" s="418"/>
      <c r="C843" s="419"/>
      <c r="D843" s="419"/>
      <c r="E843" s="419"/>
      <c r="F843" s="418"/>
      <c r="G843" s="418"/>
      <c r="H843" s="418"/>
      <c r="I843" s="420"/>
    </row>
    <row r="844" spans="2:9" x14ac:dyDescent="0.25">
      <c r="B844" s="418"/>
      <c r="C844" s="419"/>
      <c r="D844" s="419"/>
      <c r="E844" s="419"/>
      <c r="F844" s="418"/>
      <c r="G844" s="418"/>
      <c r="H844" s="418"/>
      <c r="I844" s="420"/>
    </row>
    <row r="845" spans="2:9" x14ac:dyDescent="0.25">
      <c r="B845" s="418"/>
      <c r="C845" s="419"/>
      <c r="D845" s="419"/>
      <c r="E845" s="419"/>
      <c r="F845" s="418"/>
      <c r="G845" s="418"/>
      <c r="H845" s="418"/>
      <c r="I845" s="420"/>
    </row>
    <row r="846" spans="2:9" x14ac:dyDescent="0.25">
      <c r="B846" s="418"/>
      <c r="C846" s="419"/>
      <c r="D846" s="419"/>
      <c r="E846" s="419"/>
      <c r="F846" s="418"/>
      <c r="G846" s="418"/>
      <c r="H846" s="418"/>
      <c r="I846" s="420"/>
    </row>
    <row r="847" spans="2:9" x14ac:dyDescent="0.25">
      <c r="B847" s="418"/>
      <c r="C847" s="419"/>
      <c r="D847" s="419"/>
      <c r="E847" s="419"/>
      <c r="F847" s="418"/>
      <c r="G847" s="418"/>
      <c r="H847" s="418"/>
      <c r="I847" s="420"/>
    </row>
    <row r="848" spans="2:9" x14ac:dyDescent="0.25">
      <c r="B848" s="418"/>
      <c r="C848" s="419"/>
      <c r="D848" s="419"/>
      <c r="E848" s="419"/>
      <c r="F848" s="418"/>
      <c r="G848" s="418"/>
      <c r="H848" s="418"/>
      <c r="I848" s="420"/>
    </row>
    <row r="849" spans="2:9" x14ac:dyDescent="0.25">
      <c r="B849" s="418"/>
      <c r="C849" s="419"/>
      <c r="D849" s="419"/>
      <c r="E849" s="419"/>
      <c r="F849" s="418"/>
      <c r="G849" s="418"/>
      <c r="H849" s="418"/>
      <c r="I849" s="420"/>
    </row>
    <row r="850" spans="2:9" x14ac:dyDescent="0.25">
      <c r="B850" s="418"/>
      <c r="C850" s="419"/>
      <c r="D850" s="419"/>
      <c r="E850" s="419"/>
      <c r="F850" s="418"/>
      <c r="G850" s="418"/>
      <c r="H850" s="418"/>
      <c r="I850" s="420"/>
    </row>
    <row r="851" spans="2:9" x14ac:dyDescent="0.25">
      <c r="B851" s="418"/>
      <c r="C851" s="419"/>
      <c r="D851" s="419"/>
      <c r="E851" s="419"/>
      <c r="F851" s="418"/>
      <c r="G851" s="418"/>
      <c r="H851" s="418"/>
      <c r="I851" s="420"/>
    </row>
    <row r="852" spans="2:9" x14ac:dyDescent="0.25">
      <c r="B852" s="418"/>
      <c r="C852" s="419"/>
      <c r="D852" s="419"/>
      <c r="E852" s="419"/>
      <c r="F852" s="418"/>
      <c r="G852" s="418"/>
      <c r="H852" s="418"/>
      <c r="I852" s="420"/>
    </row>
    <row r="853" spans="2:9" x14ac:dyDescent="0.25">
      <c r="B853" s="418"/>
      <c r="C853" s="419"/>
      <c r="D853" s="419"/>
      <c r="E853" s="419"/>
      <c r="F853" s="418"/>
      <c r="G853" s="418"/>
      <c r="H853" s="418"/>
      <c r="I853" s="420"/>
    </row>
    <row r="854" spans="2:9" x14ac:dyDescent="0.25">
      <c r="B854" s="418"/>
      <c r="C854" s="419"/>
      <c r="D854" s="419"/>
      <c r="E854" s="419"/>
      <c r="F854" s="418"/>
      <c r="G854" s="418"/>
      <c r="H854" s="418"/>
      <c r="I854" s="420"/>
    </row>
    <row r="855" spans="2:9" x14ac:dyDescent="0.25">
      <c r="B855" s="418"/>
      <c r="C855" s="419"/>
      <c r="D855" s="419"/>
      <c r="E855" s="419"/>
      <c r="F855" s="418"/>
      <c r="G855" s="418"/>
      <c r="H855" s="418"/>
      <c r="I855" s="420"/>
    </row>
    <row r="856" spans="2:9" x14ac:dyDescent="0.25">
      <c r="B856" s="418"/>
      <c r="C856" s="419"/>
      <c r="D856" s="419"/>
      <c r="E856" s="419"/>
      <c r="F856" s="418"/>
      <c r="G856" s="418"/>
      <c r="H856" s="418"/>
      <c r="I856" s="420"/>
    </row>
    <row r="857" spans="2:9" x14ac:dyDescent="0.25">
      <c r="B857" s="418"/>
      <c r="C857" s="419"/>
      <c r="D857" s="419"/>
      <c r="E857" s="419"/>
      <c r="F857" s="418"/>
      <c r="G857" s="418"/>
      <c r="H857" s="418"/>
      <c r="I857" s="420"/>
    </row>
    <row r="858" spans="2:9" x14ac:dyDescent="0.25">
      <c r="B858" s="418"/>
      <c r="C858" s="419"/>
      <c r="D858" s="419"/>
      <c r="E858" s="419"/>
      <c r="F858" s="418"/>
      <c r="G858" s="418"/>
      <c r="H858" s="418"/>
      <c r="I858" s="420"/>
    </row>
    <row r="859" spans="2:9" x14ac:dyDescent="0.25">
      <c r="B859" s="418"/>
      <c r="C859" s="419"/>
      <c r="D859" s="419"/>
      <c r="E859" s="419"/>
      <c r="F859" s="418"/>
      <c r="G859" s="418"/>
      <c r="H859" s="418"/>
      <c r="I859" s="420"/>
    </row>
    <row r="860" spans="2:9" x14ac:dyDescent="0.25">
      <c r="B860" s="418"/>
      <c r="C860" s="419"/>
      <c r="D860" s="419"/>
      <c r="E860" s="419"/>
      <c r="F860" s="418"/>
      <c r="G860" s="418"/>
      <c r="H860" s="418"/>
      <c r="I860" s="420"/>
    </row>
    <row r="861" spans="2:9" x14ac:dyDescent="0.25">
      <c r="B861" s="418"/>
      <c r="C861" s="419"/>
      <c r="D861" s="419"/>
      <c r="E861" s="419"/>
      <c r="F861" s="418"/>
      <c r="G861" s="418"/>
      <c r="H861" s="418"/>
      <c r="I861" s="420"/>
    </row>
    <row r="862" spans="2:9" x14ac:dyDescent="0.25">
      <c r="B862" s="418"/>
      <c r="C862" s="419"/>
      <c r="D862" s="419"/>
      <c r="E862" s="419"/>
      <c r="F862" s="418"/>
      <c r="G862" s="418"/>
      <c r="H862" s="418"/>
      <c r="I862" s="420"/>
    </row>
    <row r="863" spans="2:9" x14ac:dyDescent="0.25">
      <c r="B863" s="418"/>
      <c r="C863" s="419"/>
      <c r="D863" s="419"/>
      <c r="E863" s="419"/>
      <c r="F863" s="418"/>
      <c r="G863" s="418"/>
      <c r="H863" s="418"/>
      <c r="I863" s="420"/>
    </row>
    <row r="864" spans="2:9" x14ac:dyDescent="0.25">
      <c r="B864" s="418"/>
      <c r="C864" s="419"/>
      <c r="D864" s="419"/>
      <c r="E864" s="419"/>
      <c r="F864" s="418"/>
      <c r="G864" s="418"/>
      <c r="H864" s="418"/>
      <c r="I864" s="420"/>
    </row>
    <row r="865" spans="2:9" x14ac:dyDescent="0.25">
      <c r="B865" s="418"/>
      <c r="C865" s="419"/>
      <c r="D865" s="419"/>
      <c r="E865" s="419"/>
      <c r="F865" s="418"/>
      <c r="G865" s="418"/>
      <c r="H865" s="418"/>
      <c r="I865" s="420"/>
    </row>
    <row r="866" spans="2:9" x14ac:dyDescent="0.25">
      <c r="B866" s="418"/>
      <c r="C866" s="419"/>
      <c r="D866" s="419"/>
      <c r="E866" s="419"/>
      <c r="F866" s="418"/>
      <c r="G866" s="418"/>
      <c r="H866" s="418"/>
      <c r="I866" s="420"/>
    </row>
    <row r="867" spans="2:9" x14ac:dyDescent="0.25">
      <c r="B867" s="418"/>
      <c r="C867" s="419"/>
      <c r="D867" s="419"/>
      <c r="E867" s="419"/>
      <c r="F867" s="418"/>
      <c r="G867" s="418"/>
      <c r="H867" s="418"/>
      <c r="I867" s="420"/>
    </row>
    <row r="868" spans="2:9" x14ac:dyDescent="0.25">
      <c r="B868" s="418"/>
      <c r="C868" s="419"/>
      <c r="D868" s="419"/>
      <c r="E868" s="419"/>
      <c r="F868" s="418"/>
      <c r="G868" s="418"/>
      <c r="H868" s="418"/>
      <c r="I868" s="420"/>
    </row>
    <row r="869" spans="2:9" x14ac:dyDescent="0.25">
      <c r="B869" s="418"/>
      <c r="C869" s="419"/>
      <c r="D869" s="419"/>
      <c r="E869" s="419"/>
      <c r="F869" s="418"/>
      <c r="G869" s="418"/>
      <c r="H869" s="418"/>
      <c r="I869" s="420"/>
    </row>
    <row r="870" spans="2:9" x14ac:dyDescent="0.25">
      <c r="B870" s="418"/>
      <c r="C870" s="419"/>
      <c r="D870" s="419"/>
      <c r="E870" s="419"/>
      <c r="F870" s="418"/>
      <c r="G870" s="418"/>
      <c r="H870" s="418"/>
      <c r="I870" s="420"/>
    </row>
    <row r="871" spans="2:9" x14ac:dyDescent="0.25">
      <c r="B871" s="418"/>
      <c r="C871" s="419"/>
      <c r="D871" s="419"/>
      <c r="E871" s="419"/>
      <c r="F871" s="418"/>
      <c r="G871" s="418"/>
      <c r="H871" s="418"/>
      <c r="I871" s="420"/>
    </row>
    <row r="872" spans="2:9" x14ac:dyDescent="0.25">
      <c r="B872" s="418"/>
      <c r="C872" s="419"/>
      <c r="D872" s="419"/>
      <c r="E872" s="419"/>
      <c r="F872" s="418"/>
      <c r="G872" s="418"/>
      <c r="H872" s="418"/>
      <c r="I872" s="420"/>
    </row>
    <row r="873" spans="2:9" x14ac:dyDescent="0.25">
      <c r="B873" s="418"/>
      <c r="C873" s="419"/>
      <c r="D873" s="419"/>
      <c r="E873" s="419"/>
      <c r="F873" s="418"/>
      <c r="G873" s="418"/>
      <c r="H873" s="418"/>
      <c r="I873" s="420"/>
    </row>
    <row r="874" spans="2:9" x14ac:dyDescent="0.25">
      <c r="B874" s="418"/>
      <c r="C874" s="419"/>
      <c r="D874" s="419"/>
      <c r="E874" s="419"/>
      <c r="F874" s="418"/>
      <c r="G874" s="418"/>
      <c r="H874" s="418"/>
      <c r="I874" s="420"/>
    </row>
    <row r="875" spans="2:9" x14ac:dyDescent="0.25">
      <c r="B875" s="418"/>
      <c r="C875" s="419"/>
      <c r="D875" s="419"/>
      <c r="E875" s="419"/>
      <c r="F875" s="418"/>
      <c r="G875" s="418"/>
      <c r="H875" s="418"/>
      <c r="I875" s="420"/>
    </row>
    <row r="876" spans="2:9" x14ac:dyDescent="0.25">
      <c r="B876" s="418"/>
      <c r="C876" s="419"/>
      <c r="D876" s="419"/>
      <c r="E876" s="419"/>
      <c r="F876" s="418"/>
      <c r="G876" s="418"/>
      <c r="H876" s="418"/>
      <c r="I876" s="420"/>
    </row>
    <row r="877" spans="2:9" x14ac:dyDescent="0.25">
      <c r="B877" s="418"/>
      <c r="C877" s="419"/>
      <c r="D877" s="419"/>
      <c r="E877" s="419"/>
      <c r="F877" s="418"/>
      <c r="G877" s="418"/>
      <c r="H877" s="418"/>
      <c r="I877" s="420"/>
    </row>
    <row r="878" spans="2:9" x14ac:dyDescent="0.25">
      <c r="B878" s="418"/>
      <c r="C878" s="419"/>
      <c r="D878" s="419"/>
      <c r="E878" s="419"/>
      <c r="F878" s="418"/>
      <c r="G878" s="418"/>
      <c r="H878" s="418"/>
      <c r="I878" s="420"/>
    </row>
    <row r="879" spans="2:9" x14ac:dyDescent="0.25">
      <c r="B879" s="418"/>
      <c r="C879" s="419"/>
      <c r="D879" s="419"/>
      <c r="E879" s="419"/>
      <c r="F879" s="418"/>
      <c r="G879" s="418"/>
      <c r="H879" s="418"/>
      <c r="I879" s="420"/>
    </row>
    <row r="880" spans="2:9" x14ac:dyDescent="0.25">
      <c r="B880" s="418"/>
      <c r="C880" s="419"/>
      <c r="D880" s="419"/>
      <c r="E880" s="419"/>
      <c r="F880" s="418"/>
      <c r="G880" s="418"/>
      <c r="H880" s="418"/>
      <c r="I880" s="420"/>
    </row>
    <row r="881" spans="2:9" x14ac:dyDescent="0.25">
      <c r="B881" s="418"/>
      <c r="C881" s="419"/>
      <c r="D881" s="419"/>
      <c r="E881" s="419"/>
      <c r="F881" s="418"/>
      <c r="G881" s="418"/>
      <c r="H881" s="418"/>
      <c r="I881" s="420"/>
    </row>
    <row r="882" spans="2:9" x14ac:dyDescent="0.25">
      <c r="B882" s="418"/>
      <c r="C882" s="419"/>
      <c r="D882" s="419"/>
      <c r="E882" s="419"/>
      <c r="F882" s="418"/>
      <c r="G882" s="418"/>
      <c r="H882" s="418"/>
      <c r="I882" s="420"/>
    </row>
    <row r="883" spans="2:9" x14ac:dyDescent="0.25">
      <c r="B883" s="418"/>
      <c r="C883" s="419"/>
      <c r="D883" s="419"/>
      <c r="E883" s="419"/>
      <c r="F883" s="418"/>
      <c r="G883" s="418"/>
      <c r="H883" s="418"/>
      <c r="I883" s="420"/>
    </row>
    <row r="884" spans="2:9" x14ac:dyDescent="0.25">
      <c r="B884" s="418"/>
      <c r="C884" s="419"/>
      <c r="D884" s="419"/>
      <c r="E884" s="419"/>
      <c r="F884" s="418"/>
      <c r="G884" s="418"/>
      <c r="H884" s="418"/>
      <c r="I884" s="420"/>
    </row>
    <row r="885" spans="2:9" x14ac:dyDescent="0.25">
      <c r="B885" s="418"/>
      <c r="C885" s="419"/>
      <c r="D885" s="419"/>
      <c r="E885" s="419"/>
      <c r="F885" s="418"/>
      <c r="G885" s="418"/>
      <c r="H885" s="418"/>
      <c r="I885" s="420"/>
    </row>
    <row r="886" spans="2:9" x14ac:dyDescent="0.25">
      <c r="B886" s="418"/>
      <c r="C886" s="419"/>
      <c r="D886" s="419"/>
      <c r="E886" s="419"/>
      <c r="F886" s="418"/>
      <c r="G886" s="418"/>
      <c r="H886" s="418"/>
      <c r="I886" s="420"/>
    </row>
    <row r="887" spans="2:9" x14ac:dyDescent="0.25">
      <c r="B887" s="418"/>
      <c r="C887" s="419"/>
      <c r="D887" s="419"/>
      <c r="E887" s="419"/>
      <c r="F887" s="418"/>
      <c r="G887" s="418"/>
      <c r="H887" s="418"/>
      <c r="I887" s="420"/>
    </row>
    <row r="888" spans="2:9" x14ac:dyDescent="0.25">
      <c r="B888" s="418"/>
      <c r="C888" s="419"/>
      <c r="D888" s="419"/>
      <c r="E888" s="419"/>
      <c r="F888" s="418"/>
      <c r="G888" s="418"/>
      <c r="H888" s="418"/>
      <c r="I888" s="420"/>
    </row>
    <row r="889" spans="2:9" x14ac:dyDescent="0.25">
      <c r="B889" s="418"/>
      <c r="C889" s="419"/>
      <c r="D889" s="419"/>
      <c r="E889" s="419"/>
      <c r="F889" s="418"/>
      <c r="G889" s="418"/>
      <c r="H889" s="418"/>
      <c r="I889" s="420"/>
    </row>
    <row r="890" spans="2:9" x14ac:dyDescent="0.25">
      <c r="B890" s="418"/>
      <c r="C890" s="419"/>
      <c r="D890" s="419"/>
      <c r="E890" s="419"/>
      <c r="F890" s="418"/>
      <c r="G890" s="418"/>
      <c r="H890" s="418"/>
      <c r="I890" s="420"/>
    </row>
    <row r="891" spans="2:9" x14ac:dyDescent="0.25">
      <c r="B891" s="418"/>
      <c r="C891" s="419"/>
      <c r="D891" s="419"/>
      <c r="E891" s="419"/>
      <c r="F891" s="418"/>
      <c r="G891" s="418"/>
      <c r="H891" s="418"/>
      <c r="I891" s="420"/>
    </row>
    <row r="892" spans="2:9" x14ac:dyDescent="0.25">
      <c r="B892" s="418"/>
      <c r="C892" s="419"/>
      <c r="D892" s="419"/>
      <c r="E892" s="419"/>
      <c r="F892" s="418"/>
      <c r="G892" s="418"/>
      <c r="H892" s="418"/>
      <c r="I892" s="420"/>
    </row>
    <row r="893" spans="2:9" x14ac:dyDescent="0.25">
      <c r="B893" s="418"/>
      <c r="C893" s="419"/>
      <c r="D893" s="419"/>
      <c r="E893" s="419"/>
      <c r="F893" s="418"/>
      <c r="G893" s="418"/>
      <c r="H893" s="418"/>
      <c r="I893" s="420"/>
    </row>
    <row r="894" spans="2:9" x14ac:dyDescent="0.25">
      <c r="B894" s="418"/>
      <c r="C894" s="419"/>
      <c r="D894" s="419"/>
      <c r="E894" s="419"/>
      <c r="F894" s="418"/>
      <c r="G894" s="418"/>
      <c r="H894" s="418"/>
      <c r="I894" s="420"/>
    </row>
    <row r="895" spans="2:9" x14ac:dyDescent="0.25">
      <c r="B895" s="418"/>
      <c r="C895" s="419"/>
      <c r="D895" s="419"/>
      <c r="E895" s="419"/>
      <c r="F895" s="418"/>
      <c r="G895" s="418"/>
      <c r="H895" s="418"/>
      <c r="I895" s="420"/>
    </row>
    <row r="896" spans="2:9" x14ac:dyDescent="0.25">
      <c r="B896" s="418"/>
      <c r="C896" s="419"/>
      <c r="D896" s="419"/>
      <c r="E896" s="419"/>
      <c r="F896" s="418"/>
      <c r="G896" s="418"/>
      <c r="H896" s="418"/>
      <c r="I896" s="420"/>
    </row>
    <row r="897" spans="2:9" x14ac:dyDescent="0.25">
      <c r="B897" s="418"/>
      <c r="C897" s="419"/>
      <c r="D897" s="419"/>
      <c r="E897" s="419"/>
      <c r="F897" s="418"/>
      <c r="G897" s="418"/>
      <c r="H897" s="418"/>
      <c r="I897" s="420"/>
    </row>
    <row r="898" spans="2:9" x14ac:dyDescent="0.25">
      <c r="B898" s="418"/>
      <c r="C898" s="419"/>
      <c r="D898" s="419"/>
      <c r="E898" s="419"/>
      <c r="F898" s="418"/>
      <c r="G898" s="418"/>
      <c r="H898" s="418"/>
      <c r="I898" s="420"/>
    </row>
    <row r="899" spans="2:9" x14ac:dyDescent="0.25">
      <c r="B899" s="418"/>
      <c r="C899" s="419"/>
      <c r="D899" s="419"/>
      <c r="E899" s="419"/>
      <c r="F899" s="418"/>
      <c r="G899" s="418"/>
      <c r="H899" s="418"/>
      <c r="I899" s="420"/>
    </row>
    <row r="900" spans="2:9" x14ac:dyDescent="0.25">
      <c r="B900" s="418"/>
      <c r="C900" s="419"/>
      <c r="D900" s="419"/>
      <c r="E900" s="419"/>
      <c r="F900" s="418"/>
      <c r="G900" s="418"/>
      <c r="H900" s="418"/>
      <c r="I900" s="420"/>
    </row>
    <row r="901" spans="2:9" x14ac:dyDescent="0.25">
      <c r="B901" s="418"/>
      <c r="C901" s="419"/>
      <c r="D901" s="419"/>
      <c r="E901" s="419"/>
      <c r="F901" s="418"/>
      <c r="G901" s="418"/>
      <c r="H901" s="418"/>
      <c r="I901" s="420"/>
    </row>
    <row r="902" spans="2:9" x14ac:dyDescent="0.25">
      <c r="B902" s="418"/>
      <c r="C902" s="419"/>
      <c r="D902" s="419"/>
      <c r="E902" s="419"/>
      <c r="F902" s="418"/>
      <c r="G902" s="418"/>
      <c r="H902" s="418"/>
      <c r="I902" s="420"/>
    </row>
    <row r="903" spans="2:9" x14ac:dyDescent="0.25">
      <c r="B903" s="418"/>
      <c r="C903" s="419"/>
      <c r="D903" s="419"/>
      <c r="E903" s="419"/>
      <c r="F903" s="418"/>
      <c r="G903" s="418"/>
      <c r="H903" s="418"/>
      <c r="I903" s="420"/>
    </row>
    <row r="904" spans="2:9" x14ac:dyDescent="0.25">
      <c r="B904" s="418"/>
      <c r="C904" s="419"/>
      <c r="D904" s="419"/>
      <c r="E904" s="419"/>
      <c r="F904" s="418"/>
      <c r="G904" s="418"/>
      <c r="H904" s="418"/>
      <c r="I904" s="420"/>
    </row>
    <row r="905" spans="2:9" x14ac:dyDescent="0.25">
      <c r="B905" s="418"/>
      <c r="C905" s="419"/>
      <c r="D905" s="419"/>
      <c r="E905" s="419"/>
      <c r="F905" s="418"/>
      <c r="G905" s="418"/>
      <c r="H905" s="418"/>
      <c r="I905" s="420"/>
    </row>
    <row r="906" spans="2:9" x14ac:dyDescent="0.25">
      <c r="B906" s="418"/>
      <c r="C906" s="419"/>
      <c r="D906" s="419"/>
      <c r="E906" s="419"/>
      <c r="F906" s="418"/>
      <c r="G906" s="418"/>
      <c r="H906" s="418"/>
      <c r="I906" s="420"/>
    </row>
    <row r="907" spans="2:9" x14ac:dyDescent="0.25">
      <c r="B907" s="418"/>
      <c r="C907" s="419"/>
      <c r="D907" s="419"/>
      <c r="E907" s="419"/>
      <c r="F907" s="418"/>
      <c r="G907" s="418"/>
      <c r="H907" s="418"/>
      <c r="I907" s="420"/>
    </row>
    <row r="908" spans="2:9" x14ac:dyDescent="0.25">
      <c r="B908" s="418"/>
      <c r="C908" s="419"/>
      <c r="D908" s="419"/>
      <c r="E908" s="419"/>
      <c r="F908" s="418"/>
      <c r="G908" s="418"/>
      <c r="H908" s="418"/>
      <c r="I908" s="420"/>
    </row>
    <row r="909" spans="2:9" x14ac:dyDescent="0.25">
      <c r="B909" s="418"/>
      <c r="C909" s="419"/>
      <c r="D909" s="419"/>
      <c r="E909" s="419"/>
      <c r="F909" s="418"/>
      <c r="G909" s="418"/>
      <c r="H909" s="418"/>
      <c r="I909" s="420"/>
    </row>
    <row r="910" spans="2:9" x14ac:dyDescent="0.25">
      <c r="B910" s="418"/>
      <c r="C910" s="419"/>
      <c r="D910" s="419"/>
      <c r="E910" s="419"/>
      <c r="F910" s="418"/>
      <c r="G910" s="418"/>
      <c r="H910" s="418"/>
      <c r="I910" s="420"/>
    </row>
    <row r="911" spans="2:9" x14ac:dyDescent="0.25">
      <c r="B911" s="418"/>
      <c r="C911" s="419"/>
      <c r="D911" s="419"/>
      <c r="E911" s="419"/>
      <c r="F911" s="418"/>
      <c r="G911" s="418"/>
      <c r="H911" s="418"/>
      <c r="I911" s="420"/>
    </row>
    <row r="912" spans="2:9" x14ac:dyDescent="0.25">
      <c r="B912" s="418"/>
      <c r="C912" s="419"/>
      <c r="D912" s="419"/>
      <c r="E912" s="419"/>
      <c r="F912" s="418"/>
      <c r="G912" s="418"/>
      <c r="H912" s="418"/>
      <c r="I912" s="420"/>
    </row>
    <row r="913" spans="2:9" x14ac:dyDescent="0.25">
      <c r="B913" s="418"/>
      <c r="C913" s="419"/>
      <c r="D913" s="419"/>
      <c r="E913" s="419"/>
      <c r="F913" s="418"/>
      <c r="G913" s="418"/>
      <c r="H913" s="418"/>
      <c r="I913" s="420"/>
    </row>
    <row r="914" spans="2:9" x14ac:dyDescent="0.25">
      <c r="B914" s="418"/>
      <c r="C914" s="419"/>
      <c r="D914" s="419"/>
      <c r="E914" s="419"/>
      <c r="F914" s="418"/>
      <c r="G914" s="418"/>
      <c r="H914" s="418"/>
      <c r="I914" s="420"/>
    </row>
    <row r="915" spans="2:9" x14ac:dyDescent="0.25">
      <c r="B915" s="418"/>
      <c r="C915" s="419"/>
      <c r="D915" s="419"/>
      <c r="E915" s="419"/>
      <c r="F915" s="418"/>
      <c r="G915" s="418"/>
      <c r="H915" s="418"/>
      <c r="I915" s="420"/>
    </row>
    <row r="916" spans="2:9" x14ac:dyDescent="0.25">
      <c r="B916" s="418"/>
      <c r="C916" s="419"/>
      <c r="D916" s="419"/>
      <c r="E916" s="419"/>
      <c r="F916" s="418"/>
      <c r="G916" s="418"/>
      <c r="H916" s="418"/>
      <c r="I916" s="420"/>
    </row>
    <row r="917" spans="2:9" x14ac:dyDescent="0.25">
      <c r="B917" s="418"/>
      <c r="C917" s="419"/>
      <c r="D917" s="419"/>
      <c r="E917" s="419"/>
      <c r="F917" s="418"/>
      <c r="G917" s="418"/>
      <c r="H917" s="418"/>
      <c r="I917" s="420"/>
    </row>
    <row r="918" spans="2:9" x14ac:dyDescent="0.25">
      <c r="B918" s="418"/>
      <c r="C918" s="419"/>
      <c r="D918" s="419"/>
      <c r="E918" s="419"/>
      <c r="F918" s="418"/>
      <c r="G918" s="418"/>
      <c r="H918" s="418"/>
      <c r="I918" s="420"/>
    </row>
    <row r="919" spans="2:9" x14ac:dyDescent="0.25">
      <c r="B919" s="418"/>
      <c r="C919" s="419"/>
      <c r="D919" s="419"/>
      <c r="E919" s="419"/>
      <c r="F919" s="418"/>
      <c r="G919" s="418"/>
      <c r="H919" s="418"/>
      <c r="I919" s="420"/>
    </row>
    <row r="920" spans="2:9" x14ac:dyDescent="0.25">
      <c r="B920" s="418"/>
      <c r="C920" s="419"/>
      <c r="D920" s="419"/>
      <c r="E920" s="419"/>
      <c r="F920" s="418"/>
      <c r="G920" s="418"/>
      <c r="H920" s="418"/>
      <c r="I920" s="420"/>
    </row>
    <row r="921" spans="2:9" x14ac:dyDescent="0.25">
      <c r="B921" s="418"/>
      <c r="C921" s="419"/>
      <c r="D921" s="419"/>
      <c r="E921" s="419"/>
      <c r="F921" s="418"/>
      <c r="G921" s="418"/>
      <c r="H921" s="418"/>
      <c r="I921" s="420"/>
    </row>
    <row r="922" spans="2:9" x14ac:dyDescent="0.25">
      <c r="B922" s="418"/>
      <c r="C922" s="419"/>
      <c r="D922" s="419"/>
      <c r="E922" s="419"/>
      <c r="F922" s="418"/>
      <c r="G922" s="418"/>
      <c r="H922" s="418"/>
      <c r="I922" s="420"/>
    </row>
    <row r="923" spans="2:9" x14ac:dyDescent="0.25">
      <c r="B923" s="418"/>
      <c r="C923" s="419"/>
      <c r="D923" s="419"/>
      <c r="E923" s="419"/>
      <c r="F923" s="418"/>
      <c r="G923" s="418"/>
      <c r="H923" s="418"/>
      <c r="I923" s="420"/>
    </row>
    <row r="924" spans="2:9" x14ac:dyDescent="0.25">
      <c r="B924" s="418"/>
      <c r="C924" s="419"/>
      <c r="D924" s="419"/>
      <c r="E924" s="419"/>
      <c r="F924" s="418"/>
      <c r="G924" s="418"/>
      <c r="H924" s="418"/>
      <c r="I924" s="420"/>
    </row>
    <row r="925" spans="2:9" x14ac:dyDescent="0.25">
      <c r="B925" s="418"/>
      <c r="C925" s="419"/>
      <c r="D925" s="419"/>
      <c r="E925" s="419"/>
      <c r="F925" s="418"/>
      <c r="G925" s="418"/>
      <c r="H925" s="418"/>
      <c r="I925" s="420"/>
    </row>
    <row r="926" spans="2:9" x14ac:dyDescent="0.25">
      <c r="B926" s="418"/>
      <c r="C926" s="419"/>
      <c r="D926" s="419"/>
      <c r="E926" s="419"/>
      <c r="F926" s="418"/>
      <c r="G926" s="418"/>
      <c r="H926" s="418"/>
      <c r="I926" s="420"/>
    </row>
    <row r="927" spans="2:9" x14ac:dyDescent="0.25">
      <c r="B927" s="418"/>
      <c r="C927" s="419"/>
      <c r="D927" s="419"/>
      <c r="E927" s="419"/>
      <c r="F927" s="418"/>
      <c r="G927" s="418"/>
      <c r="H927" s="418"/>
      <c r="I927" s="420"/>
    </row>
    <row r="928" spans="2:9" x14ac:dyDescent="0.25">
      <c r="B928" s="418"/>
      <c r="C928" s="419"/>
      <c r="D928" s="419"/>
      <c r="E928" s="419"/>
      <c r="F928" s="418"/>
      <c r="G928" s="418"/>
      <c r="H928" s="418"/>
      <c r="I928" s="420"/>
    </row>
    <row r="929" spans="2:9" x14ac:dyDescent="0.25">
      <c r="B929" s="418"/>
      <c r="C929" s="419"/>
      <c r="D929" s="419"/>
      <c r="E929" s="419"/>
      <c r="F929" s="418"/>
      <c r="G929" s="418"/>
      <c r="H929" s="418"/>
      <c r="I929" s="420"/>
    </row>
    <row r="930" spans="2:9" x14ac:dyDescent="0.25">
      <c r="B930" s="418"/>
      <c r="C930" s="419"/>
      <c r="D930" s="419"/>
      <c r="E930" s="419"/>
      <c r="F930" s="418"/>
      <c r="G930" s="418"/>
      <c r="H930" s="418"/>
      <c r="I930" s="420"/>
    </row>
    <row r="931" spans="2:9" x14ac:dyDescent="0.25">
      <c r="B931" s="418"/>
      <c r="C931" s="419"/>
      <c r="D931" s="419"/>
      <c r="E931" s="419"/>
      <c r="F931" s="418"/>
      <c r="G931" s="418"/>
      <c r="H931" s="418"/>
      <c r="I931" s="420"/>
    </row>
    <row r="932" spans="2:9" x14ac:dyDescent="0.25">
      <c r="B932" s="418"/>
      <c r="C932" s="419"/>
      <c r="D932" s="419"/>
      <c r="E932" s="419"/>
      <c r="F932" s="418"/>
      <c r="G932" s="418"/>
      <c r="H932" s="418"/>
      <c r="I932" s="420"/>
    </row>
    <row r="933" spans="2:9" x14ac:dyDescent="0.25">
      <c r="B933" s="418"/>
      <c r="C933" s="419"/>
      <c r="D933" s="419"/>
      <c r="E933" s="419"/>
      <c r="F933" s="418"/>
      <c r="G933" s="418"/>
      <c r="H933" s="418"/>
      <c r="I933" s="420"/>
    </row>
    <row r="934" spans="2:9" x14ac:dyDescent="0.25">
      <c r="B934" s="418"/>
      <c r="C934" s="419"/>
      <c r="D934" s="419"/>
      <c r="E934" s="419"/>
      <c r="F934" s="418"/>
      <c r="G934" s="418"/>
      <c r="H934" s="418"/>
      <c r="I934" s="420"/>
    </row>
    <row r="935" spans="2:9" x14ac:dyDescent="0.25">
      <c r="B935" s="418"/>
      <c r="C935" s="419"/>
      <c r="D935" s="419"/>
      <c r="E935" s="419"/>
      <c r="F935" s="418"/>
      <c r="G935" s="418"/>
      <c r="H935" s="418"/>
      <c r="I935" s="420"/>
    </row>
    <row r="936" spans="2:9" x14ac:dyDescent="0.25">
      <c r="B936" s="418"/>
      <c r="C936" s="419"/>
      <c r="D936" s="419"/>
      <c r="E936" s="419"/>
      <c r="F936" s="418"/>
      <c r="G936" s="418"/>
      <c r="H936" s="418"/>
      <c r="I936" s="420"/>
    </row>
    <row r="937" spans="2:9" x14ac:dyDescent="0.25">
      <c r="B937" s="418"/>
      <c r="C937" s="419"/>
      <c r="D937" s="419"/>
      <c r="E937" s="419"/>
      <c r="F937" s="418"/>
      <c r="G937" s="418"/>
      <c r="H937" s="418"/>
      <c r="I937" s="420"/>
    </row>
    <row r="938" spans="2:9" x14ac:dyDescent="0.25">
      <c r="B938" s="418"/>
      <c r="C938" s="419"/>
      <c r="D938" s="419"/>
      <c r="E938" s="419"/>
      <c r="F938" s="418"/>
      <c r="G938" s="418"/>
      <c r="H938" s="418"/>
      <c r="I938" s="420"/>
    </row>
    <row r="939" spans="2:9" x14ac:dyDescent="0.25">
      <c r="B939" s="418"/>
      <c r="C939" s="419"/>
      <c r="D939" s="419"/>
      <c r="E939" s="419"/>
      <c r="F939" s="418"/>
      <c r="G939" s="418"/>
      <c r="H939" s="418"/>
      <c r="I939" s="420"/>
    </row>
    <row r="940" spans="2:9" x14ac:dyDescent="0.25">
      <c r="B940" s="418"/>
      <c r="C940" s="419"/>
      <c r="D940" s="419"/>
      <c r="E940" s="419"/>
      <c r="F940" s="418"/>
      <c r="G940" s="418"/>
      <c r="H940" s="418"/>
      <c r="I940" s="420"/>
    </row>
    <row r="941" spans="2:9" x14ac:dyDescent="0.25">
      <c r="B941" s="418"/>
      <c r="C941" s="419"/>
      <c r="D941" s="419"/>
      <c r="E941" s="419"/>
      <c r="F941" s="418"/>
      <c r="G941" s="418"/>
      <c r="H941" s="418"/>
      <c r="I941" s="420"/>
    </row>
    <row r="942" spans="2:9" x14ac:dyDescent="0.25">
      <c r="B942" s="418"/>
      <c r="C942" s="419"/>
      <c r="D942" s="419"/>
      <c r="E942" s="419"/>
      <c r="F942" s="418"/>
      <c r="G942" s="418"/>
      <c r="H942" s="418"/>
      <c r="I942" s="420"/>
    </row>
    <row r="943" spans="2:9" x14ac:dyDescent="0.25">
      <c r="B943" s="418"/>
      <c r="C943" s="419"/>
      <c r="D943" s="419"/>
      <c r="E943" s="419"/>
      <c r="F943" s="418"/>
      <c r="G943" s="418"/>
      <c r="H943" s="418"/>
      <c r="I943" s="420"/>
    </row>
    <row r="944" spans="2:9" x14ac:dyDescent="0.25">
      <c r="B944" s="418"/>
      <c r="C944" s="419"/>
      <c r="D944" s="419"/>
      <c r="E944" s="419"/>
      <c r="F944" s="418"/>
      <c r="G944" s="418"/>
      <c r="H944" s="418"/>
      <c r="I944" s="420"/>
    </row>
    <row r="945" spans="2:9" x14ac:dyDescent="0.25">
      <c r="B945" s="418"/>
      <c r="C945" s="419"/>
      <c r="D945" s="419"/>
      <c r="E945" s="419"/>
      <c r="F945" s="418"/>
      <c r="G945" s="418"/>
      <c r="H945" s="418"/>
      <c r="I945" s="420"/>
    </row>
    <row r="946" spans="2:9" x14ac:dyDescent="0.25">
      <c r="B946" s="418"/>
      <c r="C946" s="419"/>
      <c r="D946" s="419"/>
      <c r="E946" s="419"/>
      <c r="F946" s="418"/>
      <c r="G946" s="418"/>
      <c r="H946" s="418"/>
      <c r="I946" s="420"/>
    </row>
    <row r="947" spans="2:9" x14ac:dyDescent="0.25">
      <c r="B947" s="418"/>
      <c r="C947" s="419"/>
      <c r="D947" s="419"/>
      <c r="E947" s="419"/>
      <c r="F947" s="418"/>
      <c r="G947" s="418"/>
      <c r="H947" s="418"/>
      <c r="I947" s="420"/>
    </row>
    <row r="948" spans="2:9" x14ac:dyDescent="0.25">
      <c r="B948" s="418"/>
      <c r="C948" s="419"/>
      <c r="D948" s="419"/>
      <c r="E948" s="419"/>
      <c r="F948" s="418"/>
      <c r="G948" s="418"/>
      <c r="H948" s="418"/>
      <c r="I948" s="420"/>
    </row>
    <row r="949" spans="2:9" x14ac:dyDescent="0.25">
      <c r="B949" s="418"/>
      <c r="C949" s="419"/>
      <c r="D949" s="419"/>
      <c r="E949" s="419"/>
      <c r="F949" s="418"/>
      <c r="G949" s="418"/>
      <c r="H949" s="418"/>
      <c r="I949" s="420"/>
    </row>
    <row r="950" spans="2:9" x14ac:dyDescent="0.25">
      <c r="B950" s="418"/>
      <c r="C950" s="419"/>
      <c r="D950" s="419"/>
      <c r="E950" s="419"/>
      <c r="F950" s="418"/>
      <c r="G950" s="418"/>
      <c r="H950" s="418"/>
      <c r="I950" s="420"/>
    </row>
    <row r="951" spans="2:9" x14ac:dyDescent="0.25">
      <c r="B951" s="418"/>
      <c r="C951" s="419"/>
      <c r="D951" s="419"/>
      <c r="E951" s="419"/>
      <c r="F951" s="418"/>
      <c r="G951" s="418"/>
      <c r="H951" s="418"/>
      <c r="I951" s="420"/>
    </row>
    <row r="952" spans="2:9" x14ac:dyDescent="0.25">
      <c r="B952" s="418"/>
      <c r="C952" s="419"/>
      <c r="D952" s="419"/>
      <c r="E952" s="419"/>
      <c r="F952" s="418"/>
      <c r="G952" s="418"/>
      <c r="H952" s="418"/>
      <c r="I952" s="420"/>
    </row>
    <row r="953" spans="2:9" x14ac:dyDescent="0.25">
      <c r="B953" s="418"/>
      <c r="C953" s="419"/>
      <c r="D953" s="419"/>
      <c r="E953" s="419"/>
      <c r="F953" s="418"/>
      <c r="G953" s="418"/>
      <c r="H953" s="418"/>
      <c r="I953" s="420"/>
    </row>
    <row r="954" spans="2:9" x14ac:dyDescent="0.25">
      <c r="B954" s="418"/>
      <c r="C954" s="419"/>
      <c r="D954" s="419"/>
      <c r="E954" s="419"/>
      <c r="F954" s="418"/>
      <c r="G954" s="418"/>
      <c r="H954" s="418"/>
      <c r="I954" s="420"/>
    </row>
    <row r="955" spans="2:9" x14ac:dyDescent="0.25">
      <c r="B955" s="418"/>
      <c r="C955" s="419"/>
      <c r="D955" s="419"/>
      <c r="E955" s="419"/>
      <c r="F955" s="418"/>
      <c r="G955" s="418"/>
      <c r="H955" s="418"/>
      <c r="I955" s="420"/>
    </row>
    <row r="956" spans="2:9" x14ac:dyDescent="0.25">
      <c r="B956" s="418"/>
      <c r="C956" s="419"/>
      <c r="D956" s="419"/>
      <c r="E956" s="419"/>
      <c r="F956" s="418"/>
      <c r="G956" s="418"/>
      <c r="H956" s="418"/>
      <c r="I956" s="420"/>
    </row>
    <row r="957" spans="2:9" x14ac:dyDescent="0.25">
      <c r="B957" s="418"/>
      <c r="C957" s="419"/>
      <c r="D957" s="419"/>
      <c r="E957" s="419"/>
      <c r="F957" s="418"/>
      <c r="G957" s="418"/>
      <c r="H957" s="418"/>
      <c r="I957" s="420"/>
    </row>
    <row r="958" spans="2:9" x14ac:dyDescent="0.25">
      <c r="B958" s="418"/>
      <c r="C958" s="419"/>
      <c r="D958" s="419"/>
      <c r="E958" s="419"/>
      <c r="F958" s="418"/>
      <c r="G958" s="418"/>
      <c r="H958" s="418"/>
      <c r="I958" s="420"/>
    </row>
    <row r="959" spans="2:9" x14ac:dyDescent="0.25">
      <c r="B959" s="418"/>
      <c r="C959" s="419"/>
      <c r="D959" s="419"/>
      <c r="E959" s="419"/>
      <c r="F959" s="418"/>
      <c r="G959" s="418"/>
      <c r="H959" s="418"/>
      <c r="I959" s="420"/>
    </row>
    <row r="960" spans="2:9" x14ac:dyDescent="0.25">
      <c r="B960" s="418"/>
      <c r="C960" s="419"/>
      <c r="D960" s="419"/>
      <c r="E960" s="419"/>
      <c r="F960" s="418"/>
      <c r="G960" s="418"/>
      <c r="H960" s="418"/>
      <c r="I960" s="420"/>
    </row>
    <row r="961" spans="2:9" x14ac:dyDescent="0.25">
      <c r="B961" s="418"/>
      <c r="C961" s="419"/>
      <c r="D961" s="419"/>
      <c r="E961" s="419"/>
      <c r="F961" s="418"/>
      <c r="G961" s="418"/>
      <c r="H961" s="418"/>
      <c r="I961" s="420"/>
    </row>
    <row r="962" spans="2:9" x14ac:dyDescent="0.25">
      <c r="B962" s="418"/>
      <c r="C962" s="419"/>
      <c r="D962" s="419"/>
      <c r="E962" s="419"/>
      <c r="F962" s="418"/>
      <c r="G962" s="418"/>
      <c r="H962" s="418"/>
      <c r="I962" s="420"/>
    </row>
    <row r="963" spans="2:9" x14ac:dyDescent="0.25">
      <c r="B963" s="418"/>
      <c r="C963" s="419"/>
      <c r="D963" s="419"/>
      <c r="E963" s="419"/>
      <c r="F963" s="418"/>
      <c r="G963" s="418"/>
      <c r="H963" s="418"/>
      <c r="I963" s="420"/>
    </row>
    <row r="964" spans="2:9" x14ac:dyDescent="0.25">
      <c r="B964" s="418"/>
      <c r="C964" s="419"/>
      <c r="D964" s="419"/>
      <c r="E964" s="419"/>
      <c r="F964" s="418"/>
      <c r="G964" s="418"/>
      <c r="H964" s="418"/>
      <c r="I964" s="420"/>
    </row>
    <row r="965" spans="2:9" x14ac:dyDescent="0.25">
      <c r="B965" s="418"/>
      <c r="C965" s="419"/>
      <c r="D965" s="419"/>
      <c r="E965" s="419"/>
      <c r="F965" s="418"/>
      <c r="G965" s="418"/>
      <c r="H965" s="418"/>
      <c r="I965" s="420"/>
    </row>
    <row r="966" spans="2:9" x14ac:dyDescent="0.25">
      <c r="B966" s="418"/>
      <c r="C966" s="419"/>
      <c r="D966" s="419"/>
      <c r="E966" s="419"/>
      <c r="F966" s="418"/>
      <c r="G966" s="418"/>
      <c r="H966" s="418"/>
      <c r="I966" s="420"/>
    </row>
    <row r="967" spans="2:9" x14ac:dyDescent="0.25">
      <c r="B967" s="418"/>
      <c r="C967" s="419"/>
      <c r="D967" s="419"/>
      <c r="E967" s="419"/>
      <c r="F967" s="418"/>
      <c r="G967" s="418"/>
      <c r="H967" s="418"/>
      <c r="I967" s="420"/>
    </row>
    <row r="968" spans="2:9" x14ac:dyDescent="0.25">
      <c r="B968" s="418"/>
      <c r="C968" s="419"/>
      <c r="D968" s="419"/>
      <c r="E968" s="419"/>
      <c r="F968" s="418"/>
      <c r="G968" s="418"/>
      <c r="H968" s="418"/>
      <c r="I968" s="420"/>
    </row>
    <row r="969" spans="2:9" x14ac:dyDescent="0.25">
      <c r="B969" s="418"/>
      <c r="C969" s="419"/>
      <c r="D969" s="419"/>
      <c r="E969" s="419"/>
      <c r="F969" s="418"/>
      <c r="G969" s="418"/>
      <c r="H969" s="418"/>
      <c r="I969" s="420"/>
    </row>
    <row r="970" spans="2:9" x14ac:dyDescent="0.25">
      <c r="B970" s="418"/>
      <c r="C970" s="419"/>
      <c r="D970" s="419"/>
      <c r="E970" s="419"/>
      <c r="F970" s="418"/>
      <c r="G970" s="418"/>
      <c r="H970" s="418"/>
      <c r="I970" s="420"/>
    </row>
    <row r="971" spans="2:9" x14ac:dyDescent="0.25">
      <c r="B971" s="418"/>
      <c r="C971" s="419"/>
      <c r="D971" s="419"/>
      <c r="E971" s="419"/>
      <c r="F971" s="418"/>
      <c r="G971" s="418"/>
      <c r="H971" s="418"/>
      <c r="I971" s="420"/>
    </row>
    <row r="972" spans="2:9" x14ac:dyDescent="0.25">
      <c r="B972" s="418"/>
      <c r="C972" s="419"/>
      <c r="D972" s="419"/>
      <c r="E972" s="419"/>
      <c r="F972" s="418"/>
      <c r="G972" s="418"/>
      <c r="H972" s="418"/>
      <c r="I972" s="420"/>
    </row>
    <row r="973" spans="2:9" x14ac:dyDescent="0.25">
      <c r="B973" s="418"/>
      <c r="C973" s="419"/>
      <c r="D973" s="419"/>
      <c r="E973" s="419"/>
      <c r="F973" s="418"/>
      <c r="G973" s="418"/>
      <c r="H973" s="418"/>
      <c r="I973" s="420"/>
    </row>
    <row r="974" spans="2:9" x14ac:dyDescent="0.25">
      <c r="B974" s="418"/>
      <c r="C974" s="419"/>
      <c r="D974" s="419"/>
      <c r="E974" s="419"/>
      <c r="F974" s="418"/>
      <c r="G974" s="418"/>
      <c r="H974" s="418"/>
      <c r="I974" s="420"/>
    </row>
    <row r="975" spans="2:9" x14ac:dyDescent="0.25">
      <c r="B975" s="418"/>
      <c r="C975" s="419"/>
      <c r="D975" s="419"/>
      <c r="E975" s="419"/>
      <c r="F975" s="418"/>
      <c r="G975" s="418"/>
      <c r="H975" s="418"/>
      <c r="I975" s="420"/>
    </row>
    <row r="976" spans="2:9" x14ac:dyDescent="0.25">
      <c r="B976" s="418"/>
      <c r="C976" s="419"/>
      <c r="D976" s="419"/>
      <c r="E976" s="419"/>
      <c r="F976" s="418"/>
      <c r="G976" s="418"/>
      <c r="H976" s="418"/>
      <c r="I976" s="420"/>
    </row>
    <row r="977" spans="2:9" x14ac:dyDescent="0.25">
      <c r="B977" s="418"/>
      <c r="C977" s="419"/>
      <c r="D977" s="419"/>
      <c r="E977" s="419"/>
      <c r="F977" s="418"/>
      <c r="G977" s="418"/>
      <c r="H977" s="418"/>
      <c r="I977" s="420"/>
    </row>
    <row r="978" spans="2:9" x14ac:dyDescent="0.25">
      <c r="B978" s="418"/>
      <c r="C978" s="419"/>
      <c r="D978" s="419"/>
      <c r="E978" s="419"/>
      <c r="F978" s="418"/>
      <c r="G978" s="418"/>
      <c r="H978" s="418"/>
      <c r="I978" s="420"/>
    </row>
    <row r="979" spans="2:9" x14ac:dyDescent="0.25">
      <c r="B979" s="418"/>
      <c r="C979" s="419"/>
      <c r="D979" s="419"/>
      <c r="E979" s="419"/>
      <c r="F979" s="418"/>
      <c r="G979" s="418"/>
      <c r="H979" s="418"/>
      <c r="I979" s="420"/>
    </row>
    <row r="980" spans="2:9" x14ac:dyDescent="0.25">
      <c r="B980" s="418"/>
      <c r="C980" s="419"/>
      <c r="D980" s="419"/>
      <c r="E980" s="419"/>
      <c r="F980" s="418"/>
      <c r="G980" s="418"/>
      <c r="H980" s="418"/>
      <c r="I980" s="420"/>
    </row>
    <row r="981" spans="2:9" x14ac:dyDescent="0.25">
      <c r="B981" s="418"/>
      <c r="C981" s="419"/>
      <c r="D981" s="419"/>
      <c r="E981" s="419"/>
      <c r="F981" s="418"/>
      <c r="G981" s="418"/>
      <c r="H981" s="418"/>
      <c r="I981" s="420"/>
    </row>
    <row r="982" spans="2:9" x14ac:dyDescent="0.25">
      <c r="B982" s="418"/>
      <c r="C982" s="419"/>
      <c r="D982" s="419"/>
      <c r="E982" s="419"/>
      <c r="F982" s="418"/>
      <c r="G982" s="418"/>
      <c r="H982" s="418"/>
      <c r="I982" s="420"/>
    </row>
    <row r="983" spans="2:9" x14ac:dyDescent="0.25">
      <c r="B983" s="418"/>
      <c r="C983" s="419"/>
      <c r="D983" s="419"/>
      <c r="E983" s="419"/>
      <c r="F983" s="418"/>
      <c r="G983" s="418"/>
      <c r="H983" s="418"/>
      <c r="I983" s="420"/>
    </row>
    <row r="984" spans="2:9" x14ac:dyDescent="0.25">
      <c r="B984" s="418"/>
      <c r="C984" s="419"/>
      <c r="D984" s="419"/>
      <c r="E984" s="419"/>
      <c r="F984" s="418"/>
      <c r="G984" s="418"/>
      <c r="H984" s="418"/>
      <c r="I984" s="420"/>
    </row>
    <row r="985" spans="2:9" x14ac:dyDescent="0.25">
      <c r="B985" s="418"/>
      <c r="C985" s="419"/>
      <c r="D985" s="419"/>
      <c r="E985" s="419"/>
      <c r="F985" s="418"/>
      <c r="G985" s="418"/>
      <c r="H985" s="418"/>
      <c r="I985" s="420"/>
    </row>
    <row r="986" spans="2:9" x14ac:dyDescent="0.25">
      <c r="B986" s="418"/>
      <c r="C986" s="419"/>
      <c r="D986" s="419"/>
      <c r="E986" s="419"/>
      <c r="F986" s="418"/>
      <c r="G986" s="418"/>
      <c r="H986" s="418"/>
      <c r="I986" s="420"/>
    </row>
    <row r="987" spans="2:9" x14ac:dyDescent="0.25">
      <c r="B987" s="418"/>
      <c r="C987" s="419"/>
      <c r="D987" s="419"/>
      <c r="E987" s="419"/>
      <c r="F987" s="418"/>
      <c r="G987" s="418"/>
      <c r="H987" s="418"/>
      <c r="I987" s="420"/>
    </row>
    <row r="988" spans="2:9" x14ac:dyDescent="0.25">
      <c r="B988" s="418"/>
      <c r="C988" s="419"/>
      <c r="D988" s="419"/>
      <c r="E988" s="419"/>
      <c r="F988" s="418"/>
      <c r="G988" s="418"/>
      <c r="H988" s="418"/>
      <c r="I988" s="420"/>
    </row>
    <row r="989" spans="2:9" x14ac:dyDescent="0.25">
      <c r="B989" s="418"/>
      <c r="C989" s="419"/>
      <c r="D989" s="419"/>
      <c r="E989" s="419"/>
      <c r="F989" s="418"/>
      <c r="G989" s="418"/>
      <c r="H989" s="418"/>
      <c r="I989" s="420"/>
    </row>
    <row r="990" spans="2:9" x14ac:dyDescent="0.25">
      <c r="B990" s="418"/>
      <c r="C990" s="419"/>
      <c r="D990" s="419"/>
      <c r="E990" s="419"/>
      <c r="F990" s="418"/>
      <c r="G990" s="418"/>
      <c r="H990" s="418"/>
      <c r="I990" s="420"/>
    </row>
    <row r="991" spans="2:9" x14ac:dyDescent="0.25">
      <c r="B991" s="418"/>
      <c r="C991" s="419"/>
      <c r="D991" s="419"/>
      <c r="E991" s="419"/>
      <c r="F991" s="418"/>
      <c r="G991" s="418"/>
      <c r="H991" s="418"/>
      <c r="I991" s="420"/>
    </row>
    <row r="992" spans="2:9" x14ac:dyDescent="0.25">
      <c r="B992" s="418"/>
      <c r="C992" s="419"/>
      <c r="D992" s="419"/>
      <c r="E992" s="419"/>
      <c r="F992" s="418"/>
      <c r="G992" s="418"/>
      <c r="H992" s="418"/>
      <c r="I992" s="420"/>
    </row>
    <row r="993" spans="2:9" x14ac:dyDescent="0.25">
      <c r="B993" s="418"/>
      <c r="C993" s="419"/>
      <c r="D993" s="419"/>
      <c r="E993" s="419"/>
      <c r="F993" s="418"/>
      <c r="G993" s="418"/>
      <c r="H993" s="418"/>
      <c r="I993" s="420"/>
    </row>
    <row r="994" spans="2:9" x14ac:dyDescent="0.25">
      <c r="B994" s="418"/>
      <c r="C994" s="419"/>
      <c r="D994" s="419"/>
      <c r="E994" s="419"/>
      <c r="F994" s="418"/>
      <c r="G994" s="418"/>
      <c r="H994" s="418"/>
      <c r="I994" s="420"/>
    </row>
    <row r="995" spans="2:9" x14ac:dyDescent="0.25">
      <c r="B995" s="418"/>
      <c r="C995" s="419"/>
      <c r="D995" s="419"/>
      <c r="E995" s="419"/>
      <c r="F995" s="418"/>
      <c r="G995" s="418"/>
      <c r="H995" s="418"/>
      <c r="I995" s="420"/>
    </row>
    <row r="996" spans="2:9" x14ac:dyDescent="0.25">
      <c r="B996" s="418"/>
      <c r="C996" s="419"/>
      <c r="D996" s="419"/>
      <c r="E996" s="419"/>
      <c r="F996" s="418"/>
      <c r="G996" s="418"/>
      <c r="H996" s="418"/>
      <c r="I996" s="420"/>
    </row>
    <row r="997" spans="2:9" x14ac:dyDescent="0.25">
      <c r="B997" s="418"/>
      <c r="C997" s="419"/>
      <c r="D997" s="419"/>
      <c r="E997" s="419"/>
      <c r="F997" s="418"/>
      <c r="G997" s="418"/>
      <c r="H997" s="418"/>
      <c r="I997" s="420"/>
    </row>
    <row r="998" spans="2:9" x14ac:dyDescent="0.25">
      <c r="B998" s="418"/>
      <c r="C998" s="419"/>
      <c r="D998" s="419"/>
      <c r="E998" s="419"/>
      <c r="F998" s="418"/>
      <c r="G998" s="418"/>
      <c r="H998" s="418"/>
      <c r="I998" s="420"/>
    </row>
    <row r="999" spans="2:9" x14ac:dyDescent="0.25">
      <c r="B999" s="418"/>
      <c r="C999" s="419"/>
      <c r="D999" s="419"/>
      <c r="E999" s="419"/>
      <c r="F999" s="418"/>
      <c r="G999" s="418"/>
      <c r="H999" s="418"/>
      <c r="I999" s="420"/>
    </row>
    <row r="1000" spans="2:9" x14ac:dyDescent="0.25">
      <c r="B1000" s="418"/>
      <c r="C1000" s="419"/>
      <c r="D1000" s="419"/>
      <c r="E1000" s="419"/>
      <c r="F1000" s="418"/>
      <c r="G1000" s="418"/>
      <c r="H1000" s="418"/>
      <c r="I1000" s="420"/>
    </row>
    <row r="1001" spans="2:9" x14ac:dyDescent="0.25">
      <c r="B1001" s="418"/>
      <c r="C1001" s="419"/>
      <c r="D1001" s="419"/>
      <c r="E1001" s="419"/>
      <c r="F1001" s="418"/>
      <c r="G1001" s="418"/>
      <c r="H1001" s="418"/>
      <c r="I1001" s="420"/>
    </row>
    <row r="1002" spans="2:9" x14ac:dyDescent="0.25">
      <c r="B1002" s="418"/>
      <c r="C1002" s="419"/>
      <c r="D1002" s="419"/>
      <c r="E1002" s="419"/>
      <c r="F1002" s="418"/>
      <c r="G1002" s="418"/>
      <c r="H1002" s="418"/>
      <c r="I1002" s="420"/>
    </row>
    <row r="1003" spans="2:9" x14ac:dyDescent="0.25">
      <c r="B1003" s="418"/>
      <c r="C1003" s="419"/>
      <c r="D1003" s="419"/>
      <c r="E1003" s="419"/>
      <c r="F1003" s="418"/>
      <c r="G1003" s="418"/>
      <c r="H1003" s="418"/>
      <c r="I1003" s="420"/>
    </row>
    <row r="1004" spans="2:9" x14ac:dyDescent="0.25">
      <c r="B1004" s="418"/>
      <c r="C1004" s="419"/>
      <c r="D1004" s="419"/>
      <c r="E1004" s="419"/>
      <c r="F1004" s="418"/>
      <c r="G1004" s="418"/>
      <c r="H1004" s="418"/>
      <c r="I1004" s="420"/>
    </row>
    <row r="1005" spans="2:9" x14ac:dyDescent="0.25">
      <c r="B1005" s="418"/>
      <c r="C1005" s="419"/>
      <c r="D1005" s="419"/>
      <c r="E1005" s="419"/>
      <c r="F1005" s="418"/>
      <c r="G1005" s="418"/>
      <c r="H1005" s="418"/>
      <c r="I1005" s="420"/>
    </row>
    <row r="1006" spans="2:9" x14ac:dyDescent="0.25">
      <c r="B1006" s="418"/>
      <c r="C1006" s="419"/>
      <c r="D1006" s="419"/>
      <c r="E1006" s="419"/>
      <c r="F1006" s="418"/>
      <c r="G1006" s="418"/>
      <c r="H1006" s="418"/>
      <c r="I1006" s="420"/>
    </row>
    <row r="1007" spans="2:9" x14ac:dyDescent="0.25">
      <c r="B1007" s="418"/>
      <c r="C1007" s="419"/>
      <c r="D1007" s="419"/>
      <c r="E1007" s="419"/>
      <c r="F1007" s="418"/>
      <c r="G1007" s="418"/>
      <c r="H1007" s="418"/>
      <c r="I1007" s="420"/>
    </row>
    <row r="1008" spans="2:9" x14ac:dyDescent="0.25">
      <c r="B1008" s="418"/>
      <c r="C1008" s="419"/>
      <c r="D1008" s="419"/>
      <c r="E1008" s="419"/>
      <c r="F1008" s="418"/>
      <c r="G1008" s="418"/>
      <c r="H1008" s="418"/>
      <c r="I1008" s="420"/>
    </row>
    <row r="1009" spans="2:9" x14ac:dyDescent="0.25">
      <c r="B1009" s="418"/>
      <c r="C1009" s="419"/>
      <c r="D1009" s="419"/>
      <c r="E1009" s="419"/>
      <c r="F1009" s="418"/>
      <c r="G1009" s="418"/>
      <c r="H1009" s="418"/>
      <c r="I1009" s="420"/>
    </row>
    <row r="1010" spans="2:9" x14ac:dyDescent="0.25">
      <c r="B1010" s="418"/>
      <c r="C1010" s="419"/>
      <c r="D1010" s="419"/>
      <c r="E1010" s="419"/>
      <c r="F1010" s="418"/>
      <c r="G1010" s="418"/>
      <c r="H1010" s="418"/>
      <c r="I1010" s="420"/>
    </row>
    <row r="1011" spans="2:9" x14ac:dyDescent="0.25">
      <c r="B1011" s="418"/>
      <c r="C1011" s="419"/>
      <c r="D1011" s="419"/>
      <c r="E1011" s="419"/>
      <c r="F1011" s="418"/>
      <c r="G1011" s="418"/>
      <c r="H1011" s="418"/>
      <c r="I1011" s="420"/>
    </row>
    <row r="1012" spans="2:9" x14ac:dyDescent="0.25">
      <c r="B1012" s="418"/>
      <c r="C1012" s="419"/>
      <c r="D1012" s="419"/>
      <c r="E1012" s="419"/>
      <c r="F1012" s="418"/>
      <c r="G1012" s="418"/>
      <c r="H1012" s="418"/>
      <c r="I1012" s="420"/>
    </row>
    <row r="1013" spans="2:9" x14ac:dyDescent="0.25">
      <c r="B1013" s="418"/>
      <c r="C1013" s="419"/>
      <c r="D1013" s="419"/>
      <c r="E1013" s="419"/>
      <c r="F1013" s="418"/>
      <c r="G1013" s="418"/>
      <c r="H1013" s="418"/>
      <c r="I1013" s="420"/>
    </row>
    <row r="1014" spans="2:9" x14ac:dyDescent="0.25">
      <c r="B1014" s="418"/>
      <c r="C1014" s="419"/>
      <c r="D1014" s="419"/>
      <c r="E1014" s="419"/>
      <c r="F1014" s="418"/>
      <c r="G1014" s="418"/>
      <c r="H1014" s="418"/>
      <c r="I1014" s="420"/>
    </row>
    <row r="1015" spans="2:9" x14ac:dyDescent="0.25">
      <c r="B1015" s="418"/>
      <c r="C1015" s="419"/>
      <c r="D1015" s="419"/>
      <c r="E1015" s="419"/>
      <c r="F1015" s="418"/>
      <c r="G1015" s="418"/>
      <c r="H1015" s="418"/>
      <c r="I1015" s="420"/>
    </row>
    <row r="1016" spans="2:9" x14ac:dyDescent="0.25">
      <c r="B1016" s="418"/>
      <c r="C1016" s="419"/>
      <c r="D1016" s="419"/>
      <c r="E1016" s="419"/>
      <c r="F1016" s="418"/>
      <c r="G1016" s="418"/>
      <c r="H1016" s="418"/>
      <c r="I1016" s="420"/>
    </row>
    <row r="1017" spans="2:9" x14ac:dyDescent="0.25">
      <c r="B1017" s="418"/>
      <c r="C1017" s="419"/>
      <c r="D1017" s="419"/>
      <c r="E1017" s="419"/>
      <c r="F1017" s="418"/>
      <c r="G1017" s="418"/>
      <c r="H1017" s="418"/>
      <c r="I1017" s="420"/>
    </row>
    <row r="1018" spans="2:9" x14ac:dyDescent="0.25">
      <c r="B1018" s="418"/>
      <c r="C1018" s="419"/>
      <c r="D1018" s="419"/>
      <c r="E1018" s="419"/>
      <c r="F1018" s="418"/>
      <c r="G1018" s="418"/>
      <c r="H1018" s="418"/>
      <c r="I1018" s="420"/>
    </row>
    <row r="1019" spans="2:9" x14ac:dyDescent="0.25">
      <c r="B1019" s="418"/>
      <c r="C1019" s="419"/>
      <c r="D1019" s="419"/>
      <c r="E1019" s="419"/>
      <c r="F1019" s="418"/>
      <c r="G1019" s="418"/>
      <c r="H1019" s="418"/>
      <c r="I1019" s="420"/>
    </row>
    <row r="1020" spans="2:9" x14ac:dyDescent="0.25">
      <c r="B1020" s="418"/>
      <c r="C1020" s="419"/>
      <c r="D1020" s="419"/>
      <c r="E1020" s="419"/>
      <c r="F1020" s="418"/>
      <c r="G1020" s="418"/>
      <c r="H1020" s="418"/>
      <c r="I1020" s="420"/>
    </row>
    <row r="1021" spans="2:9" x14ac:dyDescent="0.25">
      <c r="B1021" s="418"/>
      <c r="C1021" s="419"/>
      <c r="D1021" s="419"/>
      <c r="E1021" s="419"/>
      <c r="F1021" s="418"/>
      <c r="G1021" s="418"/>
      <c r="H1021" s="418"/>
      <c r="I1021" s="420"/>
    </row>
    <row r="1022" spans="2:9" x14ac:dyDescent="0.25">
      <c r="B1022" s="418"/>
      <c r="C1022" s="419"/>
      <c r="D1022" s="419"/>
      <c r="E1022" s="419"/>
      <c r="F1022" s="418"/>
      <c r="G1022" s="418"/>
      <c r="H1022" s="418"/>
      <c r="I1022" s="420"/>
    </row>
    <row r="1023" spans="2:9" x14ac:dyDescent="0.25">
      <c r="B1023" s="418"/>
      <c r="C1023" s="419"/>
      <c r="D1023" s="419"/>
      <c r="E1023" s="419"/>
      <c r="F1023" s="418"/>
      <c r="G1023" s="418"/>
      <c r="H1023" s="418"/>
      <c r="I1023" s="420"/>
    </row>
    <row r="1024" spans="2:9" x14ac:dyDescent="0.25">
      <c r="B1024" s="418"/>
      <c r="C1024" s="419"/>
      <c r="D1024" s="419"/>
      <c r="E1024" s="419"/>
      <c r="F1024" s="418"/>
      <c r="G1024" s="418"/>
      <c r="H1024" s="418"/>
      <c r="I1024" s="420"/>
    </row>
    <row r="1025" spans="2:9" x14ac:dyDescent="0.25">
      <c r="B1025" s="418"/>
      <c r="C1025" s="419"/>
      <c r="D1025" s="419"/>
      <c r="E1025" s="419"/>
      <c r="F1025" s="418"/>
      <c r="G1025" s="418"/>
      <c r="H1025" s="418"/>
      <c r="I1025" s="420"/>
    </row>
    <row r="1026" spans="2:9" x14ac:dyDescent="0.25">
      <c r="B1026" s="418"/>
      <c r="C1026" s="419"/>
      <c r="D1026" s="419"/>
      <c r="E1026" s="419"/>
      <c r="F1026" s="418"/>
      <c r="G1026" s="418"/>
      <c r="H1026" s="418"/>
      <c r="I1026" s="420"/>
    </row>
    <row r="1027" spans="2:9" x14ac:dyDescent="0.25">
      <c r="B1027" s="418"/>
      <c r="C1027" s="419"/>
      <c r="D1027" s="419"/>
      <c r="E1027" s="419"/>
      <c r="F1027" s="418"/>
      <c r="G1027" s="418"/>
      <c r="H1027" s="418"/>
      <c r="I1027" s="420"/>
    </row>
    <row r="1028" spans="2:9" x14ac:dyDescent="0.25">
      <c r="B1028" s="418"/>
      <c r="C1028" s="419"/>
      <c r="D1028" s="419"/>
      <c r="E1028" s="419"/>
      <c r="F1028" s="418"/>
      <c r="G1028" s="418"/>
      <c r="H1028" s="418"/>
      <c r="I1028" s="420"/>
    </row>
    <row r="1029" spans="2:9" x14ac:dyDescent="0.25">
      <c r="B1029" s="418"/>
      <c r="C1029" s="419"/>
      <c r="D1029" s="419"/>
      <c r="E1029" s="419"/>
      <c r="F1029" s="418"/>
      <c r="G1029" s="418"/>
      <c r="H1029" s="418"/>
      <c r="I1029" s="420"/>
    </row>
    <row r="1030" spans="2:9" x14ac:dyDescent="0.25">
      <c r="B1030" s="418"/>
      <c r="C1030" s="419"/>
      <c r="D1030" s="419"/>
      <c r="E1030" s="419"/>
      <c r="F1030" s="418"/>
      <c r="G1030" s="418"/>
      <c r="H1030" s="418"/>
      <c r="I1030" s="420"/>
    </row>
    <row r="1031" spans="2:9" x14ac:dyDescent="0.25">
      <c r="B1031" s="418"/>
      <c r="C1031" s="419"/>
      <c r="D1031" s="419"/>
      <c r="E1031" s="419"/>
      <c r="F1031" s="418"/>
      <c r="G1031" s="418"/>
      <c r="H1031" s="418"/>
      <c r="I1031" s="420"/>
    </row>
    <row r="1032" spans="2:9" x14ac:dyDescent="0.25">
      <c r="B1032" s="418"/>
      <c r="C1032" s="419"/>
      <c r="D1032" s="419"/>
      <c r="E1032" s="419"/>
      <c r="F1032" s="418"/>
      <c r="G1032" s="418"/>
      <c r="H1032" s="418"/>
      <c r="I1032" s="420"/>
    </row>
    <row r="1033" spans="2:9" x14ac:dyDescent="0.25">
      <c r="B1033" s="418"/>
      <c r="C1033" s="419"/>
      <c r="D1033" s="419"/>
      <c r="E1033" s="419"/>
      <c r="F1033" s="418"/>
      <c r="G1033" s="418"/>
      <c r="H1033" s="418"/>
      <c r="I1033" s="420"/>
    </row>
    <row r="1034" spans="2:9" x14ac:dyDescent="0.25">
      <c r="B1034" s="418"/>
      <c r="C1034" s="419"/>
      <c r="D1034" s="419"/>
      <c r="E1034" s="419"/>
      <c r="F1034" s="418"/>
      <c r="G1034" s="418"/>
      <c r="H1034" s="418"/>
      <c r="I1034" s="420"/>
    </row>
    <row r="1035" spans="2:9" x14ac:dyDescent="0.25">
      <c r="B1035" s="418"/>
      <c r="C1035" s="419"/>
      <c r="D1035" s="419"/>
      <c r="E1035" s="419"/>
      <c r="F1035" s="418"/>
      <c r="G1035" s="418"/>
      <c r="H1035" s="418"/>
      <c r="I1035" s="420"/>
    </row>
    <row r="1036" spans="2:9" x14ac:dyDescent="0.25">
      <c r="B1036" s="418"/>
      <c r="C1036" s="419"/>
      <c r="D1036" s="419"/>
      <c r="E1036" s="419"/>
      <c r="F1036" s="418"/>
      <c r="G1036" s="418"/>
      <c r="H1036" s="418"/>
      <c r="I1036" s="420"/>
    </row>
    <row r="1037" spans="2:9" x14ac:dyDescent="0.25">
      <c r="B1037" s="418"/>
      <c r="C1037" s="419"/>
      <c r="D1037" s="419"/>
      <c r="E1037" s="419"/>
      <c r="F1037" s="418"/>
      <c r="G1037" s="418"/>
      <c r="H1037" s="418"/>
      <c r="I1037" s="420"/>
    </row>
    <row r="1038" spans="2:9" x14ac:dyDescent="0.25">
      <c r="B1038" s="418"/>
      <c r="C1038" s="419"/>
      <c r="D1038" s="419"/>
      <c r="E1038" s="419"/>
      <c r="F1038" s="418"/>
      <c r="G1038" s="418"/>
      <c r="H1038" s="418"/>
      <c r="I1038" s="420"/>
    </row>
    <row r="1039" spans="2:9" x14ac:dyDescent="0.25">
      <c r="B1039" s="418"/>
      <c r="C1039" s="419"/>
      <c r="D1039" s="419"/>
      <c r="E1039" s="419"/>
      <c r="F1039" s="418"/>
      <c r="G1039" s="418"/>
      <c r="H1039" s="418"/>
      <c r="I1039" s="420"/>
    </row>
    <row r="1040" spans="2:9" x14ac:dyDescent="0.25">
      <c r="B1040" s="418"/>
      <c r="C1040" s="419"/>
      <c r="D1040" s="419"/>
      <c r="E1040" s="419"/>
      <c r="F1040" s="418"/>
      <c r="G1040" s="418"/>
      <c r="H1040" s="418"/>
      <c r="I1040" s="420"/>
    </row>
    <row r="1041" spans="2:9" x14ac:dyDescent="0.25">
      <c r="B1041" s="418"/>
      <c r="C1041" s="419"/>
      <c r="D1041" s="419"/>
      <c r="E1041" s="419"/>
      <c r="F1041" s="418"/>
      <c r="G1041" s="418"/>
      <c r="H1041" s="418"/>
      <c r="I1041" s="420"/>
    </row>
    <row r="1042" spans="2:9" x14ac:dyDescent="0.25">
      <c r="B1042" s="418"/>
      <c r="C1042" s="419"/>
      <c r="D1042" s="419"/>
      <c r="E1042" s="419"/>
      <c r="F1042" s="418"/>
      <c r="G1042" s="418"/>
      <c r="H1042" s="418"/>
      <c r="I1042" s="420"/>
    </row>
    <row r="1043" spans="2:9" x14ac:dyDescent="0.25">
      <c r="B1043" s="418"/>
      <c r="C1043" s="419"/>
      <c r="D1043" s="419"/>
      <c r="E1043" s="419"/>
      <c r="F1043" s="418"/>
      <c r="G1043" s="418"/>
      <c r="H1043" s="418"/>
      <c r="I1043" s="420"/>
    </row>
    <row r="1044" spans="2:9" x14ac:dyDescent="0.25">
      <c r="B1044" s="418"/>
      <c r="C1044" s="419"/>
      <c r="D1044" s="419"/>
      <c r="E1044" s="419"/>
      <c r="F1044" s="418"/>
      <c r="G1044" s="418"/>
      <c r="H1044" s="418"/>
      <c r="I1044" s="420"/>
    </row>
    <row r="1045" spans="2:9" x14ac:dyDescent="0.25">
      <c r="B1045" s="418"/>
      <c r="C1045" s="419"/>
      <c r="D1045" s="419"/>
      <c r="E1045" s="419"/>
      <c r="F1045" s="418"/>
      <c r="G1045" s="418"/>
      <c r="H1045" s="418"/>
      <c r="I1045" s="420"/>
    </row>
    <row r="1046" spans="2:9" x14ac:dyDescent="0.25">
      <c r="B1046" s="418"/>
      <c r="C1046" s="419"/>
      <c r="D1046" s="419"/>
      <c r="E1046" s="419"/>
      <c r="F1046" s="418"/>
      <c r="G1046" s="418"/>
      <c r="H1046" s="418"/>
      <c r="I1046" s="420"/>
    </row>
    <row r="1047" spans="2:9" x14ac:dyDescent="0.25">
      <c r="B1047" s="418"/>
      <c r="C1047" s="419"/>
      <c r="D1047" s="419"/>
      <c r="E1047" s="419"/>
      <c r="F1047" s="418"/>
      <c r="G1047" s="418"/>
      <c r="H1047" s="418"/>
      <c r="I1047" s="420"/>
    </row>
    <row r="1048" spans="2:9" x14ac:dyDescent="0.25">
      <c r="B1048" s="418"/>
      <c r="C1048" s="419"/>
      <c r="D1048" s="419"/>
      <c r="E1048" s="419"/>
      <c r="F1048" s="418"/>
      <c r="G1048" s="418"/>
      <c r="H1048" s="418"/>
      <c r="I1048" s="420"/>
    </row>
    <row r="1049" spans="2:9" x14ac:dyDescent="0.25">
      <c r="B1049" s="418"/>
      <c r="C1049" s="419"/>
      <c r="D1049" s="419"/>
      <c r="E1049" s="419"/>
      <c r="F1049" s="418"/>
      <c r="G1049" s="418"/>
      <c r="H1049" s="418"/>
      <c r="I1049" s="420"/>
    </row>
    <row r="1050" spans="2:9" x14ac:dyDescent="0.25">
      <c r="B1050" s="418"/>
      <c r="C1050" s="419"/>
      <c r="D1050" s="419"/>
      <c r="E1050" s="419"/>
      <c r="F1050" s="418"/>
      <c r="G1050" s="418"/>
      <c r="H1050" s="418"/>
      <c r="I1050" s="420"/>
    </row>
    <row r="1051" spans="2:9" x14ac:dyDescent="0.25">
      <c r="B1051" s="418"/>
      <c r="C1051" s="419"/>
      <c r="D1051" s="419"/>
      <c r="E1051" s="419"/>
      <c r="F1051" s="418"/>
      <c r="G1051" s="418"/>
      <c r="H1051" s="418"/>
      <c r="I1051" s="420"/>
    </row>
    <row r="1052" spans="2:9" x14ac:dyDescent="0.25">
      <c r="B1052" s="418"/>
      <c r="C1052" s="419"/>
      <c r="D1052" s="419"/>
      <c r="E1052" s="419"/>
      <c r="F1052" s="418"/>
      <c r="G1052" s="418"/>
      <c r="H1052" s="418"/>
      <c r="I1052" s="420"/>
    </row>
    <row r="1053" spans="2:9" x14ac:dyDescent="0.25">
      <c r="B1053" s="418"/>
      <c r="C1053" s="419"/>
      <c r="D1053" s="419"/>
      <c r="E1053" s="419"/>
      <c r="F1053" s="418"/>
      <c r="G1053" s="418"/>
      <c r="H1053" s="418"/>
      <c r="I1053" s="420"/>
    </row>
    <row r="1054" spans="2:9" x14ac:dyDescent="0.25">
      <c r="B1054" s="418"/>
      <c r="C1054" s="419"/>
      <c r="D1054" s="419"/>
      <c r="E1054" s="419"/>
      <c r="F1054" s="418"/>
      <c r="G1054" s="418"/>
      <c r="H1054" s="418"/>
      <c r="I1054" s="420"/>
    </row>
    <row r="1055" spans="2:9" x14ac:dyDescent="0.25">
      <c r="B1055" s="418"/>
      <c r="C1055" s="419"/>
      <c r="D1055" s="419"/>
      <c r="E1055" s="419"/>
      <c r="F1055" s="418"/>
      <c r="G1055" s="418"/>
      <c r="H1055" s="418"/>
      <c r="I1055" s="420"/>
    </row>
    <row r="1056" spans="2:9" x14ac:dyDescent="0.25">
      <c r="B1056" s="418"/>
      <c r="C1056" s="419"/>
      <c r="D1056" s="419"/>
      <c r="E1056" s="419"/>
      <c r="F1056" s="418"/>
      <c r="G1056" s="418"/>
      <c r="H1056" s="418"/>
      <c r="I1056" s="420"/>
    </row>
    <row r="1057" spans="2:9" x14ac:dyDescent="0.25">
      <c r="B1057" s="418"/>
      <c r="C1057" s="419"/>
      <c r="D1057" s="419"/>
      <c r="E1057" s="419"/>
      <c r="F1057" s="418"/>
      <c r="G1057" s="418"/>
      <c r="H1057" s="418"/>
      <c r="I1057" s="420"/>
    </row>
    <row r="1058" spans="2:9" x14ac:dyDescent="0.25">
      <c r="B1058" s="418"/>
      <c r="C1058" s="419"/>
      <c r="D1058" s="419"/>
      <c r="E1058" s="419"/>
      <c r="F1058" s="418"/>
      <c r="G1058" s="418"/>
      <c r="H1058" s="418"/>
      <c r="I1058" s="420"/>
    </row>
    <row r="1059" spans="2:9" x14ac:dyDescent="0.25">
      <c r="B1059" s="418"/>
      <c r="C1059" s="419"/>
      <c r="D1059" s="419"/>
      <c r="E1059" s="419"/>
      <c r="F1059" s="418"/>
      <c r="G1059" s="418"/>
      <c r="H1059" s="418"/>
      <c r="I1059" s="420"/>
    </row>
    <row r="1060" spans="2:9" x14ac:dyDescent="0.25">
      <c r="B1060" s="418"/>
      <c r="C1060" s="419"/>
      <c r="D1060" s="419"/>
      <c r="E1060" s="419"/>
      <c r="F1060" s="418"/>
      <c r="G1060" s="418"/>
      <c r="H1060" s="418"/>
      <c r="I1060" s="420"/>
    </row>
    <row r="1061" spans="2:9" x14ac:dyDescent="0.25">
      <c r="B1061" s="418"/>
      <c r="C1061" s="419"/>
      <c r="D1061" s="419"/>
      <c r="E1061" s="419"/>
      <c r="F1061" s="418"/>
      <c r="G1061" s="418"/>
      <c r="H1061" s="418"/>
      <c r="I1061" s="420"/>
    </row>
    <row r="1062" spans="2:9" x14ac:dyDescent="0.25">
      <c r="B1062" s="418"/>
      <c r="C1062" s="419"/>
      <c r="D1062" s="419"/>
      <c r="E1062" s="419"/>
      <c r="F1062" s="418"/>
      <c r="G1062" s="418"/>
      <c r="H1062" s="418"/>
      <c r="I1062" s="420"/>
    </row>
    <row r="1063" spans="2:9" x14ac:dyDescent="0.25">
      <c r="B1063" s="418"/>
      <c r="C1063" s="419"/>
      <c r="D1063" s="419"/>
      <c r="E1063" s="419"/>
      <c r="F1063" s="418"/>
      <c r="G1063" s="418"/>
      <c r="H1063" s="418"/>
      <c r="I1063" s="420"/>
    </row>
    <row r="1064" spans="2:9" x14ac:dyDescent="0.25">
      <c r="B1064" s="418"/>
      <c r="C1064" s="419"/>
      <c r="D1064" s="419"/>
      <c r="E1064" s="419"/>
      <c r="F1064" s="418"/>
      <c r="G1064" s="418"/>
      <c r="H1064" s="418"/>
      <c r="I1064" s="420"/>
    </row>
    <row r="1065" spans="2:9" x14ac:dyDescent="0.25">
      <c r="B1065" s="418"/>
      <c r="C1065" s="419"/>
      <c r="D1065" s="419"/>
      <c r="E1065" s="419"/>
      <c r="F1065" s="418"/>
      <c r="G1065" s="418"/>
      <c r="H1065" s="418"/>
      <c r="I1065" s="420"/>
    </row>
    <row r="1066" spans="2:9" x14ac:dyDescent="0.25">
      <c r="B1066" s="418"/>
      <c r="C1066" s="419"/>
      <c r="D1066" s="419"/>
      <c r="E1066" s="419"/>
      <c r="F1066" s="418"/>
      <c r="G1066" s="418"/>
      <c r="H1066" s="418"/>
      <c r="I1066" s="420"/>
    </row>
    <row r="1067" spans="2:9" x14ac:dyDescent="0.25">
      <c r="B1067" s="418"/>
      <c r="C1067" s="419"/>
      <c r="D1067" s="419"/>
      <c r="E1067" s="419"/>
      <c r="F1067" s="418"/>
      <c r="G1067" s="418"/>
      <c r="H1067" s="418"/>
      <c r="I1067" s="420"/>
    </row>
    <row r="1068" spans="2:9" x14ac:dyDescent="0.25">
      <c r="B1068" s="418"/>
      <c r="C1068" s="419"/>
      <c r="D1068" s="419"/>
      <c r="E1068" s="419"/>
      <c r="F1068" s="418"/>
      <c r="G1068" s="418"/>
      <c r="H1068" s="418"/>
      <c r="I1068" s="420"/>
    </row>
    <row r="1069" spans="2:9" x14ac:dyDescent="0.25">
      <c r="B1069" s="418"/>
      <c r="C1069" s="419"/>
      <c r="D1069" s="419"/>
      <c r="E1069" s="419"/>
      <c r="F1069" s="418"/>
      <c r="G1069" s="418"/>
      <c r="H1069" s="418"/>
      <c r="I1069" s="420"/>
    </row>
    <row r="1070" spans="2:9" x14ac:dyDescent="0.25">
      <c r="B1070" s="418"/>
      <c r="C1070" s="419"/>
      <c r="D1070" s="419"/>
      <c r="E1070" s="419"/>
      <c r="F1070" s="418"/>
      <c r="G1070" s="418"/>
      <c r="H1070" s="418"/>
      <c r="I1070" s="420"/>
    </row>
    <row r="1071" spans="2:9" x14ac:dyDescent="0.25">
      <c r="B1071" s="418"/>
      <c r="C1071" s="419"/>
      <c r="D1071" s="419"/>
      <c r="E1071" s="419"/>
      <c r="F1071" s="418"/>
      <c r="G1071" s="418"/>
      <c r="H1071" s="418"/>
      <c r="I1071" s="420"/>
    </row>
    <row r="1072" spans="2:9" x14ac:dyDescent="0.25">
      <c r="B1072" s="418"/>
      <c r="C1072" s="419"/>
      <c r="D1072" s="419"/>
      <c r="E1072" s="419"/>
      <c r="F1072" s="418"/>
      <c r="G1072" s="418"/>
      <c r="H1072" s="418"/>
      <c r="I1072" s="420"/>
    </row>
    <row r="1073" spans="2:9" x14ac:dyDescent="0.25">
      <c r="B1073" s="418"/>
      <c r="C1073" s="419"/>
      <c r="D1073" s="419"/>
      <c r="E1073" s="419"/>
      <c r="F1073" s="418"/>
      <c r="G1073" s="418"/>
      <c r="H1073" s="418"/>
      <c r="I1073" s="420"/>
    </row>
    <row r="1074" spans="2:9" x14ac:dyDescent="0.25">
      <c r="B1074" s="418"/>
      <c r="C1074" s="419"/>
      <c r="D1074" s="419"/>
      <c r="E1074" s="419"/>
      <c r="F1074" s="418"/>
      <c r="G1074" s="418"/>
      <c r="H1074" s="418"/>
      <c r="I1074" s="420"/>
    </row>
    <row r="1075" spans="2:9" x14ac:dyDescent="0.25">
      <c r="B1075" s="418"/>
      <c r="C1075" s="419"/>
      <c r="D1075" s="419"/>
      <c r="E1075" s="419"/>
      <c r="F1075" s="418"/>
      <c r="G1075" s="418"/>
      <c r="H1075" s="418"/>
      <c r="I1075" s="420"/>
    </row>
    <row r="1076" spans="2:9" x14ac:dyDescent="0.25">
      <c r="B1076" s="418"/>
      <c r="C1076" s="419"/>
      <c r="D1076" s="419"/>
      <c r="E1076" s="419"/>
      <c r="F1076" s="418"/>
      <c r="G1076" s="418"/>
      <c r="H1076" s="418"/>
      <c r="I1076" s="420"/>
    </row>
    <row r="1077" spans="2:9" x14ac:dyDescent="0.25">
      <c r="B1077" s="418"/>
      <c r="C1077" s="419"/>
      <c r="D1077" s="419"/>
      <c r="E1077" s="419"/>
      <c r="F1077" s="418"/>
      <c r="G1077" s="418"/>
      <c r="H1077" s="418"/>
      <c r="I1077" s="420"/>
    </row>
    <row r="1078" spans="2:9" x14ac:dyDescent="0.25">
      <c r="B1078" s="418"/>
      <c r="C1078" s="419"/>
      <c r="D1078" s="419"/>
      <c r="E1078" s="419"/>
      <c r="F1078" s="418"/>
      <c r="G1078" s="418"/>
      <c r="H1078" s="418"/>
      <c r="I1078" s="420"/>
    </row>
    <row r="1079" spans="2:9" x14ac:dyDescent="0.25">
      <c r="B1079" s="418"/>
      <c r="C1079" s="419"/>
      <c r="D1079" s="419"/>
      <c r="E1079" s="419"/>
      <c r="F1079" s="418"/>
      <c r="G1079" s="418"/>
      <c r="H1079" s="418"/>
      <c r="I1079" s="420"/>
    </row>
    <row r="1080" spans="2:9" x14ac:dyDescent="0.25">
      <c r="B1080" s="418"/>
      <c r="C1080" s="419"/>
      <c r="D1080" s="419"/>
      <c r="E1080" s="419"/>
      <c r="F1080" s="418"/>
      <c r="G1080" s="418"/>
      <c r="H1080" s="418"/>
      <c r="I1080" s="420"/>
    </row>
    <row r="1081" spans="2:9" x14ac:dyDescent="0.25">
      <c r="B1081" s="418"/>
      <c r="C1081" s="419"/>
      <c r="D1081" s="419"/>
      <c r="E1081" s="419"/>
      <c r="F1081" s="418"/>
      <c r="G1081" s="418"/>
      <c r="H1081" s="418"/>
      <c r="I1081" s="420"/>
    </row>
    <row r="1082" spans="2:9" x14ac:dyDescent="0.25">
      <c r="B1082" s="418"/>
      <c r="C1082" s="419"/>
      <c r="D1082" s="419"/>
      <c r="E1082" s="419"/>
      <c r="F1082" s="418"/>
      <c r="G1082" s="418"/>
      <c r="H1082" s="418"/>
      <c r="I1082" s="420"/>
    </row>
    <row r="1083" spans="2:9" x14ac:dyDescent="0.25">
      <c r="B1083" s="418"/>
      <c r="C1083" s="419"/>
      <c r="D1083" s="419"/>
      <c r="E1083" s="419"/>
      <c r="F1083" s="418"/>
      <c r="G1083" s="418"/>
      <c r="H1083" s="418"/>
      <c r="I1083" s="420"/>
    </row>
    <row r="1084" spans="2:9" x14ac:dyDescent="0.25">
      <c r="B1084" s="418"/>
      <c r="C1084" s="419"/>
      <c r="D1084" s="419"/>
      <c r="E1084" s="419"/>
      <c r="F1084" s="418"/>
      <c r="G1084" s="418"/>
      <c r="H1084" s="418"/>
      <c r="I1084" s="420"/>
    </row>
    <row r="1085" spans="2:9" x14ac:dyDescent="0.25">
      <c r="B1085" s="418"/>
      <c r="C1085" s="419"/>
      <c r="D1085" s="419"/>
      <c r="E1085" s="419"/>
      <c r="F1085" s="418"/>
      <c r="G1085" s="418"/>
      <c r="H1085" s="418"/>
      <c r="I1085" s="420"/>
    </row>
    <row r="1086" spans="2:9" x14ac:dyDescent="0.25">
      <c r="B1086" s="418"/>
      <c r="C1086" s="419"/>
      <c r="D1086" s="419"/>
      <c r="E1086" s="419"/>
      <c r="F1086" s="418"/>
      <c r="G1086" s="418"/>
      <c r="H1086" s="418"/>
      <c r="I1086" s="420"/>
    </row>
    <row r="1087" spans="2:9" x14ac:dyDescent="0.25">
      <c r="B1087" s="418"/>
      <c r="C1087" s="419"/>
      <c r="D1087" s="419"/>
      <c r="E1087" s="419"/>
      <c r="F1087" s="418"/>
      <c r="G1087" s="418"/>
      <c r="H1087" s="418"/>
      <c r="I1087" s="420"/>
    </row>
    <row r="1088" spans="2:9" x14ac:dyDescent="0.25">
      <c r="B1088" s="418"/>
      <c r="C1088" s="419"/>
      <c r="D1088" s="419"/>
      <c r="E1088" s="419"/>
      <c r="F1088" s="418"/>
      <c r="G1088" s="418"/>
      <c r="H1088" s="418"/>
      <c r="I1088" s="420"/>
    </row>
    <row r="1089" spans="2:9" x14ac:dyDescent="0.25">
      <c r="B1089" s="418"/>
      <c r="C1089" s="419"/>
      <c r="D1089" s="419"/>
      <c r="E1089" s="419"/>
      <c r="F1089" s="418"/>
      <c r="G1089" s="418"/>
      <c r="H1089" s="418"/>
      <c r="I1089" s="420"/>
    </row>
    <row r="1090" spans="2:9" x14ac:dyDescent="0.25">
      <c r="B1090" s="418"/>
      <c r="C1090" s="419"/>
      <c r="D1090" s="419"/>
      <c r="E1090" s="419"/>
      <c r="F1090" s="418"/>
      <c r="G1090" s="418"/>
      <c r="H1090" s="418"/>
      <c r="I1090" s="420"/>
    </row>
    <row r="1091" spans="2:9" x14ac:dyDescent="0.25">
      <c r="B1091" s="418"/>
      <c r="C1091" s="419"/>
      <c r="D1091" s="419"/>
      <c r="E1091" s="419"/>
      <c r="F1091" s="418"/>
      <c r="G1091" s="418"/>
      <c r="H1091" s="418"/>
      <c r="I1091" s="420"/>
    </row>
    <row r="1092" spans="2:9" x14ac:dyDescent="0.25">
      <c r="B1092" s="418"/>
      <c r="C1092" s="419"/>
      <c r="D1092" s="419"/>
      <c r="E1092" s="419"/>
      <c r="F1092" s="418"/>
      <c r="G1092" s="418"/>
      <c r="H1092" s="418"/>
      <c r="I1092" s="420"/>
    </row>
    <row r="1093" spans="2:9" x14ac:dyDescent="0.25">
      <c r="B1093" s="418"/>
      <c r="C1093" s="419"/>
      <c r="D1093" s="419"/>
      <c r="E1093" s="419"/>
      <c r="F1093" s="418"/>
      <c r="G1093" s="418"/>
      <c r="H1093" s="418"/>
      <c r="I1093" s="420"/>
    </row>
    <row r="1094" spans="2:9" x14ac:dyDescent="0.25">
      <c r="B1094" s="418"/>
      <c r="C1094" s="419"/>
      <c r="D1094" s="419"/>
      <c r="E1094" s="419"/>
      <c r="F1094" s="418"/>
      <c r="G1094" s="418"/>
      <c r="H1094" s="418"/>
      <c r="I1094" s="420"/>
    </row>
    <row r="1095" spans="2:9" x14ac:dyDescent="0.25">
      <c r="B1095" s="418"/>
      <c r="C1095" s="419"/>
      <c r="D1095" s="419"/>
      <c r="E1095" s="419"/>
      <c r="F1095" s="418"/>
      <c r="G1095" s="418"/>
      <c r="H1095" s="418"/>
      <c r="I1095" s="420"/>
    </row>
    <row r="1096" spans="2:9" x14ac:dyDescent="0.25">
      <c r="B1096" s="418"/>
      <c r="C1096" s="419"/>
      <c r="D1096" s="419"/>
      <c r="E1096" s="419"/>
      <c r="F1096" s="418"/>
      <c r="G1096" s="418"/>
      <c r="H1096" s="418"/>
      <c r="I1096" s="420"/>
    </row>
    <row r="1097" spans="2:9" x14ac:dyDescent="0.25">
      <c r="B1097" s="418"/>
      <c r="C1097" s="419"/>
      <c r="D1097" s="419"/>
      <c r="E1097" s="419"/>
      <c r="F1097" s="418"/>
      <c r="G1097" s="418"/>
      <c r="H1097" s="418"/>
      <c r="I1097" s="420"/>
    </row>
    <row r="1098" spans="2:9" x14ac:dyDescent="0.25">
      <c r="B1098" s="418"/>
      <c r="C1098" s="419"/>
      <c r="D1098" s="419"/>
      <c r="E1098" s="419"/>
      <c r="F1098" s="418"/>
      <c r="G1098" s="418"/>
      <c r="H1098" s="418"/>
      <c r="I1098" s="420"/>
    </row>
    <row r="1099" spans="2:9" x14ac:dyDescent="0.25">
      <c r="B1099" s="418"/>
      <c r="C1099" s="419"/>
      <c r="D1099" s="419"/>
      <c r="E1099" s="419"/>
      <c r="F1099" s="418"/>
      <c r="G1099" s="418"/>
      <c r="H1099" s="418"/>
      <c r="I1099" s="420"/>
    </row>
    <row r="1100" spans="2:9" x14ac:dyDescent="0.25">
      <c r="B1100" s="418"/>
      <c r="C1100" s="419"/>
      <c r="D1100" s="419"/>
      <c r="E1100" s="419"/>
      <c r="F1100" s="418"/>
      <c r="G1100" s="418"/>
      <c r="H1100" s="418"/>
      <c r="I1100" s="420"/>
    </row>
    <row r="1101" spans="2:9" x14ac:dyDescent="0.25">
      <c r="B1101" s="418"/>
      <c r="C1101" s="419"/>
      <c r="D1101" s="419"/>
      <c r="E1101" s="419"/>
      <c r="F1101" s="418"/>
      <c r="G1101" s="418"/>
      <c r="H1101" s="418"/>
      <c r="I1101" s="420"/>
    </row>
    <row r="1102" spans="2:9" x14ac:dyDescent="0.25">
      <c r="B1102" s="418"/>
      <c r="C1102" s="419"/>
      <c r="D1102" s="419"/>
      <c r="E1102" s="419"/>
      <c r="F1102" s="418"/>
      <c r="G1102" s="418"/>
      <c r="H1102" s="418"/>
      <c r="I1102" s="420"/>
    </row>
    <row r="1103" spans="2:9" x14ac:dyDescent="0.25">
      <c r="B1103" s="418"/>
      <c r="C1103" s="419"/>
      <c r="D1103" s="419"/>
      <c r="E1103" s="419"/>
      <c r="F1103" s="418"/>
      <c r="G1103" s="418"/>
      <c r="H1103" s="418"/>
      <c r="I1103" s="420"/>
    </row>
    <row r="1104" spans="2:9" x14ac:dyDescent="0.25">
      <c r="B1104" s="418"/>
      <c r="C1104" s="419"/>
      <c r="D1104" s="419"/>
      <c r="E1104" s="419"/>
      <c r="F1104" s="418"/>
      <c r="G1104" s="418"/>
      <c r="H1104" s="418"/>
      <c r="I1104" s="420"/>
    </row>
    <row r="1105" spans="2:9" x14ac:dyDescent="0.25">
      <c r="B1105" s="418"/>
      <c r="C1105" s="419"/>
      <c r="D1105" s="419"/>
      <c r="E1105" s="419"/>
      <c r="F1105" s="418"/>
      <c r="G1105" s="418"/>
      <c r="H1105" s="418"/>
      <c r="I1105" s="420"/>
    </row>
    <row r="1106" spans="2:9" x14ac:dyDescent="0.25">
      <c r="B1106" s="418"/>
      <c r="C1106" s="419"/>
      <c r="D1106" s="419"/>
      <c r="E1106" s="419"/>
      <c r="F1106" s="418"/>
      <c r="G1106" s="418"/>
      <c r="H1106" s="418"/>
      <c r="I1106" s="420"/>
    </row>
    <row r="1107" spans="2:9" x14ac:dyDescent="0.25">
      <c r="B1107" s="418"/>
      <c r="C1107" s="419"/>
      <c r="D1107" s="419"/>
      <c r="E1107" s="419"/>
      <c r="F1107" s="418"/>
      <c r="G1107" s="418"/>
      <c r="H1107" s="418"/>
      <c r="I1107" s="420"/>
    </row>
    <row r="1108" spans="2:9" x14ac:dyDescent="0.25">
      <c r="B1108" s="418"/>
      <c r="C1108" s="419"/>
      <c r="D1108" s="419"/>
      <c r="E1108" s="419"/>
      <c r="F1108" s="418"/>
      <c r="G1108" s="418"/>
      <c r="H1108" s="418"/>
      <c r="I1108" s="420"/>
    </row>
    <row r="1109" spans="2:9" x14ac:dyDescent="0.25">
      <c r="B1109" s="418"/>
      <c r="C1109" s="419"/>
      <c r="D1109" s="419"/>
      <c r="E1109" s="419"/>
      <c r="F1109" s="418"/>
      <c r="G1109" s="418"/>
      <c r="H1109" s="418"/>
      <c r="I1109" s="420"/>
    </row>
    <row r="1110" spans="2:9" x14ac:dyDescent="0.25">
      <c r="B1110" s="418"/>
      <c r="C1110" s="419"/>
      <c r="D1110" s="419"/>
      <c r="E1110" s="419"/>
      <c r="F1110" s="418"/>
      <c r="G1110" s="418"/>
      <c r="H1110" s="418"/>
      <c r="I1110" s="420"/>
    </row>
    <row r="1111" spans="2:9" x14ac:dyDescent="0.25">
      <c r="B1111" s="418"/>
      <c r="C1111" s="419"/>
      <c r="D1111" s="419"/>
      <c r="E1111" s="419"/>
      <c r="F1111" s="418"/>
      <c r="G1111" s="418"/>
      <c r="H1111" s="418"/>
      <c r="I1111" s="420"/>
    </row>
    <row r="1112" spans="2:9" x14ac:dyDescent="0.25">
      <c r="B1112" s="418"/>
      <c r="C1112" s="419"/>
      <c r="D1112" s="419"/>
      <c r="E1112" s="419"/>
      <c r="F1112" s="418"/>
      <c r="G1112" s="418"/>
      <c r="H1112" s="418"/>
      <c r="I1112" s="420"/>
    </row>
    <row r="1113" spans="2:9" x14ac:dyDescent="0.25">
      <c r="B1113" s="418"/>
      <c r="C1113" s="419"/>
      <c r="D1113" s="419"/>
      <c r="E1113" s="419"/>
      <c r="F1113" s="418"/>
      <c r="G1113" s="418"/>
      <c r="H1113" s="418"/>
      <c r="I1113" s="420"/>
    </row>
    <row r="1114" spans="2:9" x14ac:dyDescent="0.25">
      <c r="B1114" s="418"/>
      <c r="C1114" s="419"/>
      <c r="D1114" s="419"/>
      <c r="E1114" s="419"/>
      <c r="F1114" s="418"/>
      <c r="G1114" s="418"/>
      <c r="H1114" s="418"/>
      <c r="I1114" s="420"/>
    </row>
    <row r="1115" spans="2:9" x14ac:dyDescent="0.25">
      <c r="B1115" s="418"/>
      <c r="C1115" s="419"/>
      <c r="D1115" s="419"/>
      <c r="E1115" s="419"/>
      <c r="F1115" s="418"/>
      <c r="G1115" s="418"/>
      <c r="H1115" s="418"/>
      <c r="I1115" s="420"/>
    </row>
    <row r="1116" spans="2:9" x14ac:dyDescent="0.25">
      <c r="B1116" s="418"/>
      <c r="C1116" s="419"/>
      <c r="D1116" s="419"/>
      <c r="E1116" s="419"/>
      <c r="F1116" s="418"/>
      <c r="G1116" s="418"/>
      <c r="H1116" s="418"/>
      <c r="I1116" s="420"/>
    </row>
    <row r="1117" spans="2:9" x14ac:dyDescent="0.25">
      <c r="B1117" s="418"/>
      <c r="C1117" s="419"/>
      <c r="D1117" s="419"/>
      <c r="E1117" s="419"/>
      <c r="F1117" s="418"/>
      <c r="G1117" s="418"/>
      <c r="H1117" s="418"/>
      <c r="I1117" s="420"/>
    </row>
    <row r="1118" spans="2:9" x14ac:dyDescent="0.25">
      <c r="B1118" s="418"/>
      <c r="C1118" s="419"/>
      <c r="D1118" s="419"/>
      <c r="E1118" s="419"/>
      <c r="F1118" s="418"/>
      <c r="G1118" s="418"/>
      <c r="H1118" s="418"/>
      <c r="I1118" s="420"/>
    </row>
    <row r="1119" spans="2:9" x14ac:dyDescent="0.25">
      <c r="B1119" s="418"/>
      <c r="C1119" s="419"/>
      <c r="D1119" s="419"/>
      <c r="E1119" s="419"/>
      <c r="F1119" s="418"/>
      <c r="G1119" s="418"/>
      <c r="H1119" s="418"/>
      <c r="I1119" s="420"/>
    </row>
    <row r="1120" spans="2:9" x14ac:dyDescent="0.25">
      <c r="B1120" s="418"/>
      <c r="C1120" s="419"/>
      <c r="D1120" s="419"/>
      <c r="E1120" s="419"/>
      <c r="F1120" s="418"/>
      <c r="G1120" s="418"/>
      <c r="H1120" s="418"/>
      <c r="I1120" s="420"/>
    </row>
    <row r="1121" spans="2:9" x14ac:dyDescent="0.25">
      <c r="B1121" s="418"/>
      <c r="C1121" s="419"/>
      <c r="D1121" s="419"/>
      <c r="E1121" s="419"/>
      <c r="F1121" s="418"/>
      <c r="G1121" s="418"/>
      <c r="H1121" s="418"/>
      <c r="I1121" s="420"/>
    </row>
    <row r="1122" spans="2:9" x14ac:dyDescent="0.25">
      <c r="B1122" s="418"/>
      <c r="C1122" s="419"/>
      <c r="D1122" s="419"/>
      <c r="E1122" s="419"/>
      <c r="F1122" s="418"/>
      <c r="G1122" s="418"/>
      <c r="H1122" s="418"/>
      <c r="I1122" s="420"/>
    </row>
    <row r="1123" spans="2:9" x14ac:dyDescent="0.25">
      <c r="B1123" s="418"/>
      <c r="C1123" s="419"/>
      <c r="D1123" s="419"/>
      <c r="E1123" s="419"/>
      <c r="F1123" s="418"/>
      <c r="G1123" s="418"/>
      <c r="H1123" s="418"/>
      <c r="I1123" s="420"/>
    </row>
    <row r="1124" spans="2:9" x14ac:dyDescent="0.25">
      <c r="B1124" s="418"/>
      <c r="C1124" s="419"/>
      <c r="D1124" s="419"/>
      <c r="E1124" s="419"/>
      <c r="F1124" s="418"/>
      <c r="G1124" s="418"/>
      <c r="H1124" s="418"/>
      <c r="I1124" s="420"/>
    </row>
    <row r="1125" spans="2:9" x14ac:dyDescent="0.25">
      <c r="B1125" s="418"/>
      <c r="C1125" s="419"/>
      <c r="D1125" s="419"/>
      <c r="E1125" s="419"/>
      <c r="F1125" s="418"/>
      <c r="G1125" s="418"/>
      <c r="H1125" s="418"/>
      <c r="I1125" s="420"/>
    </row>
    <row r="1126" spans="2:9" x14ac:dyDescent="0.25">
      <c r="B1126" s="418"/>
      <c r="C1126" s="419"/>
      <c r="D1126" s="419"/>
      <c r="E1126" s="419"/>
      <c r="F1126" s="418"/>
      <c r="G1126" s="418"/>
      <c r="H1126" s="418"/>
      <c r="I1126" s="420"/>
    </row>
    <row r="1127" spans="2:9" x14ac:dyDescent="0.25">
      <c r="B1127" s="418"/>
      <c r="C1127" s="419"/>
      <c r="D1127" s="419"/>
      <c r="E1127" s="419"/>
      <c r="F1127" s="418"/>
      <c r="G1127" s="418"/>
      <c r="H1127" s="418"/>
      <c r="I1127" s="420"/>
    </row>
    <row r="1128" spans="2:9" x14ac:dyDescent="0.25">
      <c r="B1128" s="418"/>
      <c r="C1128" s="419"/>
      <c r="D1128" s="419"/>
      <c r="E1128" s="419"/>
      <c r="F1128" s="418"/>
      <c r="G1128" s="418"/>
      <c r="H1128" s="418"/>
      <c r="I1128" s="420"/>
    </row>
    <row r="1129" spans="2:9" x14ac:dyDescent="0.25">
      <c r="B1129" s="418"/>
      <c r="C1129" s="419"/>
      <c r="D1129" s="419"/>
      <c r="E1129" s="419"/>
      <c r="F1129" s="418"/>
      <c r="G1129" s="418"/>
      <c r="H1129" s="418"/>
      <c r="I1129" s="420"/>
    </row>
    <row r="1130" spans="2:9" x14ac:dyDescent="0.25">
      <c r="B1130" s="418"/>
      <c r="C1130" s="419"/>
      <c r="D1130" s="419"/>
      <c r="E1130" s="419"/>
      <c r="F1130" s="418"/>
      <c r="G1130" s="418"/>
      <c r="H1130" s="418"/>
      <c r="I1130" s="420"/>
    </row>
    <row r="1131" spans="2:9" x14ac:dyDescent="0.25">
      <c r="B1131" s="418"/>
      <c r="C1131" s="419"/>
      <c r="D1131" s="419"/>
      <c r="E1131" s="419"/>
      <c r="F1131" s="418"/>
      <c r="G1131" s="418"/>
      <c r="H1131" s="418"/>
      <c r="I1131" s="420"/>
    </row>
    <row r="1132" spans="2:9" x14ac:dyDescent="0.25">
      <c r="B1132" s="418"/>
      <c r="C1132" s="419"/>
      <c r="D1132" s="419"/>
      <c r="E1132" s="419"/>
      <c r="F1132" s="418"/>
      <c r="G1132" s="418"/>
      <c r="H1132" s="418"/>
      <c r="I1132" s="420"/>
    </row>
    <row r="1133" spans="2:9" x14ac:dyDescent="0.25">
      <c r="B1133" s="418"/>
      <c r="C1133" s="419"/>
      <c r="D1133" s="419"/>
      <c r="E1133" s="419"/>
      <c r="F1133" s="418"/>
      <c r="G1133" s="418"/>
      <c r="H1133" s="418"/>
      <c r="I1133" s="420"/>
    </row>
    <row r="1134" spans="2:9" x14ac:dyDescent="0.25">
      <c r="B1134" s="418"/>
      <c r="C1134" s="419"/>
      <c r="D1134" s="419"/>
      <c r="E1134" s="419"/>
      <c r="F1134" s="418"/>
      <c r="G1134" s="418"/>
      <c r="H1134" s="418"/>
      <c r="I1134" s="420"/>
    </row>
    <row r="1135" spans="2:9" x14ac:dyDescent="0.25">
      <c r="B1135" s="418"/>
      <c r="C1135" s="419"/>
      <c r="D1135" s="419"/>
      <c r="E1135" s="419"/>
      <c r="F1135" s="418"/>
      <c r="G1135" s="418"/>
      <c r="H1135" s="418"/>
      <c r="I1135" s="420"/>
    </row>
    <row r="1136" spans="2:9" x14ac:dyDescent="0.25">
      <c r="B1136" s="418"/>
      <c r="C1136" s="419"/>
      <c r="D1136" s="419"/>
      <c r="E1136" s="419"/>
      <c r="F1136" s="418"/>
      <c r="G1136" s="418"/>
      <c r="H1136" s="418"/>
      <c r="I1136" s="420"/>
    </row>
    <row r="1137" spans="2:9" x14ac:dyDescent="0.25">
      <c r="B1137" s="418"/>
      <c r="C1137" s="419"/>
      <c r="D1137" s="419"/>
      <c r="E1137" s="419"/>
      <c r="F1137" s="418"/>
      <c r="G1137" s="418"/>
      <c r="H1137" s="418"/>
      <c r="I1137" s="420"/>
    </row>
    <row r="1138" spans="2:9" x14ac:dyDescent="0.25">
      <c r="B1138" s="418"/>
      <c r="C1138" s="419"/>
      <c r="D1138" s="419"/>
      <c r="E1138" s="419"/>
      <c r="F1138" s="418"/>
      <c r="G1138" s="418"/>
      <c r="H1138" s="418"/>
      <c r="I1138" s="420"/>
    </row>
    <row r="1139" spans="2:9" x14ac:dyDescent="0.25">
      <c r="B1139" s="418"/>
      <c r="C1139" s="419"/>
      <c r="D1139" s="419"/>
      <c r="E1139" s="419"/>
      <c r="F1139" s="418"/>
      <c r="G1139" s="418"/>
      <c r="H1139" s="418"/>
      <c r="I1139" s="420"/>
    </row>
    <row r="1140" spans="2:9" x14ac:dyDescent="0.25">
      <c r="B1140" s="418"/>
      <c r="C1140" s="419"/>
      <c r="D1140" s="419"/>
      <c r="E1140" s="419"/>
      <c r="F1140" s="418"/>
      <c r="G1140" s="418"/>
      <c r="H1140" s="418"/>
      <c r="I1140" s="420"/>
    </row>
    <row r="1141" spans="2:9" x14ac:dyDescent="0.25">
      <c r="B1141" s="418"/>
      <c r="C1141" s="419"/>
      <c r="D1141" s="419"/>
      <c r="E1141" s="419"/>
      <c r="F1141" s="418"/>
      <c r="G1141" s="418"/>
      <c r="H1141" s="418"/>
      <c r="I1141" s="420"/>
    </row>
    <row r="1142" spans="2:9" x14ac:dyDescent="0.25">
      <c r="B1142" s="418"/>
      <c r="C1142" s="419"/>
      <c r="D1142" s="419"/>
      <c r="E1142" s="419"/>
      <c r="F1142" s="418"/>
      <c r="G1142" s="418"/>
      <c r="H1142" s="418"/>
      <c r="I1142" s="420"/>
    </row>
    <row r="1143" spans="2:9" x14ac:dyDescent="0.25">
      <c r="B1143" s="418"/>
      <c r="C1143" s="419"/>
      <c r="D1143" s="419"/>
      <c r="E1143" s="419"/>
      <c r="F1143" s="418"/>
      <c r="G1143" s="418"/>
      <c r="H1143" s="418"/>
      <c r="I1143" s="420"/>
    </row>
    <row r="1144" spans="2:9" x14ac:dyDescent="0.25">
      <c r="B1144" s="418"/>
      <c r="C1144" s="419"/>
      <c r="D1144" s="419"/>
      <c r="E1144" s="419"/>
      <c r="F1144" s="418"/>
      <c r="G1144" s="418"/>
      <c r="H1144" s="418"/>
      <c r="I1144" s="420"/>
    </row>
    <row r="1145" spans="2:9" x14ac:dyDescent="0.25">
      <c r="B1145" s="418"/>
      <c r="C1145" s="419"/>
      <c r="D1145" s="419"/>
      <c r="E1145" s="419"/>
      <c r="F1145" s="418"/>
      <c r="G1145" s="418"/>
      <c r="H1145" s="418"/>
      <c r="I1145" s="420"/>
    </row>
    <row r="1146" spans="2:9" x14ac:dyDescent="0.25">
      <c r="B1146" s="418"/>
      <c r="C1146" s="419"/>
      <c r="D1146" s="419"/>
      <c r="E1146" s="419"/>
      <c r="F1146" s="418"/>
      <c r="G1146" s="418"/>
      <c r="H1146" s="418"/>
      <c r="I1146" s="420"/>
    </row>
    <row r="1147" spans="2:9" x14ac:dyDescent="0.25">
      <c r="B1147" s="418"/>
      <c r="C1147" s="419"/>
      <c r="D1147" s="419"/>
      <c r="E1147" s="419"/>
      <c r="F1147" s="418"/>
      <c r="G1147" s="418"/>
      <c r="H1147" s="418"/>
      <c r="I1147" s="420"/>
    </row>
    <row r="1148" spans="2:9" x14ac:dyDescent="0.25">
      <c r="B1148" s="418"/>
      <c r="C1148" s="419"/>
      <c r="D1148" s="419"/>
      <c r="E1148" s="419"/>
      <c r="F1148" s="418"/>
      <c r="G1148" s="418"/>
      <c r="H1148" s="418"/>
      <c r="I1148" s="420"/>
    </row>
    <row r="1149" spans="2:9" x14ac:dyDescent="0.25">
      <c r="B1149" s="418"/>
      <c r="C1149" s="419"/>
      <c r="D1149" s="419"/>
      <c r="E1149" s="419"/>
      <c r="F1149" s="418"/>
      <c r="G1149" s="418"/>
      <c r="H1149" s="418"/>
      <c r="I1149" s="420"/>
    </row>
    <row r="1150" spans="2:9" x14ac:dyDescent="0.25">
      <c r="B1150" s="418"/>
      <c r="C1150" s="419"/>
      <c r="D1150" s="419"/>
      <c r="E1150" s="419"/>
      <c r="F1150" s="418"/>
      <c r="G1150" s="418"/>
      <c r="H1150" s="418"/>
      <c r="I1150" s="420"/>
    </row>
    <row r="1151" spans="2:9" x14ac:dyDescent="0.25">
      <c r="B1151" s="418"/>
      <c r="C1151" s="419"/>
      <c r="D1151" s="419"/>
      <c r="E1151" s="419"/>
      <c r="F1151" s="418"/>
      <c r="G1151" s="418"/>
      <c r="H1151" s="418"/>
      <c r="I1151" s="420"/>
    </row>
    <row r="1152" spans="2:9" x14ac:dyDescent="0.25">
      <c r="B1152" s="418"/>
      <c r="C1152" s="419"/>
      <c r="D1152" s="419"/>
      <c r="E1152" s="419"/>
      <c r="F1152" s="418"/>
      <c r="G1152" s="418"/>
      <c r="H1152" s="418"/>
      <c r="I1152" s="420"/>
    </row>
    <row r="1153" spans="2:9" x14ac:dyDescent="0.25">
      <c r="B1153" s="418"/>
      <c r="C1153" s="419"/>
      <c r="D1153" s="419"/>
      <c r="E1153" s="419"/>
      <c r="F1153" s="418"/>
      <c r="G1153" s="418"/>
      <c r="H1153" s="418"/>
      <c r="I1153" s="420"/>
    </row>
    <row r="1154" spans="2:9" x14ac:dyDescent="0.25">
      <c r="B1154" s="418"/>
      <c r="C1154" s="419"/>
      <c r="D1154" s="419"/>
      <c r="E1154" s="419"/>
      <c r="F1154" s="418"/>
      <c r="G1154" s="418"/>
      <c r="H1154" s="418"/>
      <c r="I1154" s="420"/>
    </row>
    <row r="1155" spans="2:9" x14ac:dyDescent="0.25">
      <c r="B1155" s="418"/>
      <c r="C1155" s="419"/>
      <c r="D1155" s="419"/>
      <c r="E1155" s="419"/>
      <c r="F1155" s="418"/>
      <c r="G1155" s="418"/>
      <c r="H1155" s="418"/>
      <c r="I1155" s="420"/>
    </row>
    <row r="1156" spans="2:9" x14ac:dyDescent="0.25">
      <c r="B1156" s="418"/>
      <c r="C1156" s="419"/>
      <c r="D1156" s="419"/>
      <c r="E1156" s="419"/>
      <c r="F1156" s="418"/>
      <c r="G1156" s="418"/>
      <c r="H1156" s="418"/>
      <c r="I1156" s="420"/>
    </row>
    <row r="1157" spans="2:9" x14ac:dyDescent="0.25">
      <c r="B1157" s="418"/>
      <c r="C1157" s="419"/>
      <c r="D1157" s="419"/>
      <c r="E1157" s="419"/>
      <c r="F1157" s="418"/>
      <c r="G1157" s="418"/>
      <c r="H1157" s="418"/>
      <c r="I1157" s="420"/>
    </row>
    <row r="1158" spans="2:9" x14ac:dyDescent="0.25">
      <c r="B1158" s="418"/>
      <c r="C1158" s="419"/>
      <c r="D1158" s="419"/>
      <c r="E1158" s="419"/>
      <c r="F1158" s="418"/>
      <c r="G1158" s="418"/>
      <c r="H1158" s="418"/>
      <c r="I1158" s="420"/>
    </row>
    <row r="1159" spans="2:9" x14ac:dyDescent="0.25">
      <c r="B1159" s="418"/>
      <c r="C1159" s="419"/>
      <c r="D1159" s="419"/>
      <c r="E1159" s="419"/>
      <c r="F1159" s="418"/>
      <c r="G1159" s="418"/>
      <c r="H1159" s="418"/>
      <c r="I1159" s="420"/>
    </row>
    <row r="1160" spans="2:9" x14ac:dyDescent="0.25">
      <c r="B1160" s="418"/>
      <c r="C1160" s="419"/>
      <c r="D1160" s="419"/>
      <c r="E1160" s="419"/>
      <c r="F1160" s="418"/>
      <c r="G1160" s="418"/>
      <c r="H1160" s="418"/>
      <c r="I1160" s="420"/>
    </row>
    <row r="1161" spans="2:9" x14ac:dyDescent="0.25">
      <c r="B1161" s="418"/>
      <c r="C1161" s="419"/>
      <c r="D1161" s="419"/>
      <c r="E1161" s="419"/>
      <c r="F1161" s="418"/>
      <c r="G1161" s="418"/>
      <c r="H1161" s="418"/>
      <c r="I1161" s="420"/>
    </row>
    <row r="1162" spans="2:9" x14ac:dyDescent="0.25">
      <c r="B1162" s="418"/>
      <c r="C1162" s="419"/>
      <c r="D1162" s="419"/>
      <c r="E1162" s="419"/>
      <c r="F1162" s="418"/>
      <c r="G1162" s="418"/>
      <c r="H1162" s="418"/>
      <c r="I1162" s="420"/>
    </row>
    <row r="1163" spans="2:9" x14ac:dyDescent="0.25">
      <c r="B1163" s="418"/>
      <c r="C1163" s="419"/>
      <c r="D1163" s="419"/>
      <c r="E1163" s="419"/>
      <c r="F1163" s="418"/>
      <c r="G1163" s="418"/>
      <c r="H1163" s="418"/>
      <c r="I1163" s="420"/>
    </row>
    <row r="1164" spans="2:9" x14ac:dyDescent="0.25">
      <c r="B1164" s="418"/>
      <c r="C1164" s="419"/>
      <c r="D1164" s="419"/>
      <c r="E1164" s="419"/>
      <c r="F1164" s="418"/>
      <c r="G1164" s="418"/>
      <c r="H1164" s="418"/>
      <c r="I1164" s="420"/>
    </row>
    <row r="1165" spans="2:9" x14ac:dyDescent="0.25">
      <c r="B1165" s="418"/>
      <c r="C1165" s="419"/>
      <c r="D1165" s="419"/>
      <c r="E1165" s="419"/>
      <c r="F1165" s="418"/>
      <c r="G1165" s="418"/>
      <c r="H1165" s="418"/>
      <c r="I1165" s="420"/>
    </row>
    <row r="1166" spans="2:9" x14ac:dyDescent="0.25">
      <c r="B1166" s="418"/>
      <c r="C1166" s="419"/>
      <c r="D1166" s="419"/>
      <c r="E1166" s="419"/>
      <c r="F1166" s="418"/>
      <c r="G1166" s="418"/>
      <c r="H1166" s="418"/>
      <c r="I1166" s="420"/>
    </row>
    <row r="1167" spans="2:9" x14ac:dyDescent="0.25">
      <c r="B1167" s="418"/>
      <c r="C1167" s="419"/>
      <c r="D1167" s="419"/>
      <c r="E1167" s="419"/>
      <c r="F1167" s="418"/>
      <c r="G1167" s="418"/>
      <c r="H1167" s="418"/>
      <c r="I1167" s="420"/>
    </row>
    <row r="1168" spans="2:9" x14ac:dyDescent="0.25">
      <c r="B1168" s="418"/>
      <c r="C1168" s="419"/>
      <c r="D1168" s="419"/>
      <c r="E1168" s="419"/>
      <c r="F1168" s="418"/>
      <c r="G1168" s="418"/>
      <c r="H1168" s="418"/>
      <c r="I1168" s="420"/>
    </row>
    <row r="1169" spans="2:9" x14ac:dyDescent="0.25">
      <c r="B1169" s="418"/>
      <c r="C1169" s="419"/>
      <c r="D1169" s="419"/>
      <c r="E1169" s="419"/>
      <c r="F1169" s="418"/>
      <c r="G1169" s="418"/>
      <c r="H1169" s="418"/>
      <c r="I1169" s="420"/>
    </row>
    <row r="1170" spans="2:9" x14ac:dyDescent="0.25">
      <c r="B1170" s="418"/>
      <c r="C1170" s="419"/>
      <c r="D1170" s="419"/>
      <c r="E1170" s="419"/>
      <c r="F1170" s="418"/>
      <c r="G1170" s="418"/>
      <c r="H1170" s="418"/>
      <c r="I1170" s="420"/>
    </row>
    <row r="1171" spans="2:9" x14ac:dyDescent="0.25">
      <c r="B1171" s="418"/>
      <c r="C1171" s="419"/>
      <c r="D1171" s="419"/>
      <c r="E1171" s="419"/>
      <c r="F1171" s="418"/>
      <c r="G1171" s="418"/>
      <c r="H1171" s="418"/>
      <c r="I1171" s="420"/>
    </row>
    <row r="1172" spans="2:9" x14ac:dyDescent="0.25">
      <c r="B1172" s="418"/>
      <c r="C1172" s="419"/>
      <c r="D1172" s="419"/>
      <c r="E1172" s="419"/>
      <c r="F1172" s="418"/>
      <c r="G1172" s="418"/>
      <c r="H1172" s="418"/>
      <c r="I1172" s="420"/>
    </row>
    <row r="1173" spans="2:9" x14ac:dyDescent="0.25">
      <c r="B1173" s="418"/>
      <c r="C1173" s="419"/>
      <c r="D1173" s="419"/>
      <c r="E1173" s="419"/>
      <c r="F1173" s="418"/>
      <c r="G1173" s="418"/>
      <c r="H1173" s="418"/>
      <c r="I1173" s="420"/>
    </row>
    <row r="1174" spans="2:9" x14ac:dyDescent="0.25">
      <c r="B1174" s="418"/>
      <c r="C1174" s="419"/>
      <c r="D1174" s="419"/>
      <c r="E1174" s="419"/>
      <c r="F1174" s="418"/>
      <c r="G1174" s="418"/>
      <c r="H1174" s="418"/>
      <c r="I1174" s="420"/>
    </row>
    <row r="1175" spans="2:9" x14ac:dyDescent="0.25">
      <c r="B1175" s="418"/>
      <c r="C1175" s="419"/>
      <c r="D1175" s="419"/>
      <c r="E1175" s="419"/>
      <c r="F1175" s="418"/>
      <c r="G1175" s="418"/>
      <c r="H1175" s="418"/>
      <c r="I1175" s="420"/>
    </row>
    <row r="1176" spans="2:9" x14ac:dyDescent="0.25">
      <c r="B1176" s="418"/>
      <c r="C1176" s="419"/>
      <c r="D1176" s="419"/>
      <c r="E1176" s="419"/>
      <c r="F1176" s="418"/>
      <c r="G1176" s="418"/>
      <c r="H1176" s="418"/>
      <c r="I1176" s="420"/>
    </row>
    <row r="1177" spans="2:9" x14ac:dyDescent="0.25">
      <c r="B1177" s="418"/>
      <c r="C1177" s="419"/>
      <c r="D1177" s="419"/>
      <c r="E1177" s="419"/>
      <c r="F1177" s="418"/>
      <c r="G1177" s="418"/>
      <c r="H1177" s="418"/>
      <c r="I1177" s="420"/>
    </row>
    <row r="1178" spans="2:9" x14ac:dyDescent="0.25">
      <c r="B1178" s="418"/>
      <c r="C1178" s="419"/>
      <c r="D1178" s="419"/>
      <c r="E1178" s="419"/>
      <c r="F1178" s="418"/>
      <c r="G1178" s="418"/>
      <c r="H1178" s="418"/>
      <c r="I1178" s="420"/>
    </row>
    <row r="1179" spans="2:9" x14ac:dyDescent="0.25">
      <c r="B1179" s="418"/>
      <c r="C1179" s="419"/>
      <c r="D1179" s="419"/>
      <c r="E1179" s="419"/>
      <c r="F1179" s="418"/>
      <c r="G1179" s="418"/>
      <c r="H1179" s="418"/>
      <c r="I1179" s="420"/>
    </row>
    <row r="1180" spans="2:9" x14ac:dyDescent="0.25">
      <c r="B1180" s="418"/>
      <c r="C1180" s="419"/>
      <c r="D1180" s="419"/>
      <c r="E1180" s="419"/>
      <c r="F1180" s="418"/>
      <c r="G1180" s="418"/>
      <c r="H1180" s="418"/>
      <c r="I1180" s="420"/>
    </row>
    <row r="1181" spans="2:9" x14ac:dyDescent="0.25">
      <c r="B1181" s="418"/>
      <c r="C1181" s="419"/>
      <c r="D1181" s="419"/>
      <c r="E1181" s="419"/>
      <c r="F1181" s="418"/>
      <c r="G1181" s="418"/>
      <c r="H1181" s="418"/>
      <c r="I1181" s="420"/>
    </row>
    <row r="1182" spans="2:9" x14ac:dyDescent="0.25">
      <c r="B1182" s="418"/>
      <c r="C1182" s="419"/>
      <c r="D1182" s="419"/>
      <c r="E1182" s="419"/>
      <c r="F1182" s="418"/>
      <c r="G1182" s="418"/>
      <c r="H1182" s="418"/>
      <c r="I1182" s="420"/>
    </row>
    <row r="1183" spans="2:9" x14ac:dyDescent="0.25">
      <c r="B1183" s="418"/>
      <c r="C1183" s="419"/>
      <c r="D1183" s="419"/>
      <c r="E1183" s="419"/>
      <c r="F1183" s="418"/>
      <c r="G1183" s="418"/>
      <c r="H1183" s="418"/>
      <c r="I1183" s="420"/>
    </row>
    <row r="1184" spans="2:9" x14ac:dyDescent="0.25">
      <c r="B1184" s="418"/>
      <c r="C1184" s="419"/>
      <c r="D1184" s="419"/>
      <c r="E1184" s="419"/>
      <c r="F1184" s="418"/>
      <c r="G1184" s="418"/>
      <c r="H1184" s="418"/>
      <c r="I1184" s="420"/>
    </row>
    <row r="1185" spans="2:9" x14ac:dyDescent="0.25">
      <c r="B1185" s="418"/>
      <c r="C1185" s="419"/>
      <c r="D1185" s="419"/>
      <c r="E1185" s="419"/>
      <c r="F1185" s="418"/>
      <c r="G1185" s="418"/>
      <c r="H1185" s="418"/>
      <c r="I1185" s="420"/>
    </row>
    <row r="1186" spans="2:9" x14ac:dyDescent="0.25">
      <c r="B1186" s="418"/>
      <c r="C1186" s="419"/>
      <c r="D1186" s="419"/>
      <c r="E1186" s="419"/>
      <c r="F1186" s="418"/>
      <c r="G1186" s="418"/>
      <c r="H1186" s="418"/>
      <c r="I1186" s="420"/>
    </row>
    <row r="1187" spans="2:9" x14ac:dyDescent="0.25">
      <c r="B1187" s="418"/>
      <c r="C1187" s="419"/>
      <c r="D1187" s="419"/>
      <c r="E1187" s="419"/>
      <c r="F1187" s="418"/>
      <c r="G1187" s="418"/>
      <c r="H1187" s="418"/>
      <c r="I1187" s="420"/>
    </row>
    <row r="1188" spans="2:9" x14ac:dyDescent="0.25">
      <c r="B1188" s="418"/>
      <c r="C1188" s="419"/>
      <c r="D1188" s="419"/>
      <c r="E1188" s="419"/>
      <c r="F1188" s="418"/>
      <c r="G1188" s="418"/>
      <c r="H1188" s="418"/>
      <c r="I1188" s="420"/>
    </row>
    <row r="1189" spans="2:9" x14ac:dyDescent="0.25">
      <c r="B1189" s="418"/>
      <c r="C1189" s="419"/>
      <c r="D1189" s="419"/>
      <c r="E1189" s="419"/>
      <c r="F1189" s="418"/>
      <c r="G1189" s="418"/>
      <c r="H1189" s="418"/>
      <c r="I1189" s="420"/>
    </row>
    <row r="1190" spans="2:9" x14ac:dyDescent="0.25">
      <c r="B1190" s="418"/>
      <c r="C1190" s="419"/>
      <c r="D1190" s="419"/>
      <c r="E1190" s="419"/>
      <c r="F1190" s="418"/>
      <c r="G1190" s="418"/>
      <c r="H1190" s="418"/>
      <c r="I1190" s="420"/>
    </row>
    <row r="1191" spans="2:9" x14ac:dyDescent="0.25">
      <c r="B1191" s="418"/>
      <c r="C1191" s="419"/>
      <c r="D1191" s="419"/>
      <c r="E1191" s="419"/>
      <c r="F1191" s="418"/>
      <c r="G1191" s="418"/>
      <c r="H1191" s="418"/>
      <c r="I1191" s="420"/>
    </row>
    <row r="1192" spans="2:9" x14ac:dyDescent="0.25">
      <c r="B1192" s="418"/>
      <c r="C1192" s="419"/>
      <c r="D1192" s="419"/>
      <c r="E1192" s="419"/>
      <c r="F1192" s="418"/>
      <c r="G1192" s="418"/>
      <c r="H1192" s="418"/>
      <c r="I1192" s="420"/>
    </row>
    <row r="1193" spans="2:9" x14ac:dyDescent="0.25">
      <c r="B1193" s="418"/>
      <c r="C1193" s="419"/>
      <c r="D1193" s="419"/>
      <c r="E1193" s="419"/>
      <c r="F1193" s="418"/>
      <c r="G1193" s="418"/>
      <c r="H1193" s="418"/>
      <c r="I1193" s="420"/>
    </row>
    <row r="1194" spans="2:9" x14ac:dyDescent="0.25">
      <c r="B1194" s="418"/>
      <c r="C1194" s="419"/>
      <c r="D1194" s="419"/>
      <c r="E1194" s="419"/>
      <c r="F1194" s="418"/>
      <c r="G1194" s="418"/>
      <c r="H1194" s="418"/>
      <c r="I1194" s="420"/>
    </row>
    <row r="1195" spans="2:9" x14ac:dyDescent="0.25">
      <c r="B1195" s="418"/>
      <c r="C1195" s="419"/>
      <c r="D1195" s="419"/>
      <c r="E1195" s="419"/>
      <c r="F1195" s="418"/>
      <c r="G1195" s="418"/>
      <c r="H1195" s="418"/>
      <c r="I1195" s="420"/>
    </row>
    <row r="1196" spans="2:9" x14ac:dyDescent="0.25">
      <c r="B1196" s="418"/>
      <c r="C1196" s="419"/>
      <c r="D1196" s="419"/>
      <c r="E1196" s="419"/>
      <c r="F1196" s="418"/>
      <c r="G1196" s="418"/>
      <c r="H1196" s="418"/>
      <c r="I1196" s="420"/>
    </row>
    <row r="1197" spans="2:9" x14ac:dyDescent="0.25">
      <c r="B1197" s="418"/>
      <c r="C1197" s="419"/>
      <c r="D1197" s="419"/>
      <c r="E1197" s="419"/>
      <c r="F1197" s="418"/>
      <c r="G1197" s="418"/>
      <c r="H1197" s="418"/>
      <c r="I1197" s="420"/>
    </row>
    <row r="1198" spans="2:9" x14ac:dyDescent="0.25">
      <c r="B1198" s="418"/>
      <c r="C1198" s="419"/>
      <c r="D1198" s="419"/>
      <c r="E1198" s="419"/>
      <c r="F1198" s="418"/>
      <c r="G1198" s="418"/>
      <c r="H1198" s="418"/>
      <c r="I1198" s="420"/>
    </row>
    <row r="1199" spans="2:9" x14ac:dyDescent="0.25">
      <c r="B1199" s="418"/>
      <c r="C1199" s="419"/>
      <c r="D1199" s="419"/>
      <c r="E1199" s="419"/>
      <c r="F1199" s="418"/>
      <c r="G1199" s="418"/>
      <c r="H1199" s="418"/>
      <c r="I1199" s="420"/>
    </row>
    <row r="1200" spans="2:9" x14ac:dyDescent="0.25">
      <c r="B1200" s="418"/>
      <c r="C1200" s="419"/>
      <c r="D1200" s="419"/>
      <c r="E1200" s="419"/>
      <c r="F1200" s="418"/>
      <c r="G1200" s="418"/>
      <c r="H1200" s="418"/>
      <c r="I1200" s="420"/>
    </row>
    <row r="1201" spans="2:9" x14ac:dyDescent="0.25">
      <c r="B1201" s="418"/>
      <c r="C1201" s="419"/>
      <c r="D1201" s="419"/>
      <c r="E1201" s="419"/>
      <c r="F1201" s="418"/>
      <c r="G1201" s="418"/>
      <c r="H1201" s="418"/>
      <c r="I1201" s="42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2023-04-26T12:52:42Z</dcterms:modified>
</cp:coreProperties>
</file>